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№2,3" sheetId="1" r:id="rId1"/>
    <sheet name="№5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5" i="1"/>
  <c r="H45"/>
  <c r="H44"/>
  <c r="G44"/>
  <c r="G42"/>
  <c r="H42"/>
  <c r="J42"/>
  <c r="J40"/>
  <c r="G39"/>
  <c r="H39"/>
  <c r="G38"/>
  <c r="H38"/>
  <c r="J38"/>
  <c r="G36"/>
  <c r="H36"/>
  <c r="J36"/>
  <c r="G34"/>
  <c r="H34"/>
  <c r="G33"/>
  <c r="H33"/>
  <c r="J33"/>
  <c r="J32"/>
  <c r="G31"/>
  <c r="H31"/>
  <c r="J31"/>
  <c r="K31"/>
  <c r="G29"/>
  <c r="H29"/>
  <c r="J29"/>
  <c r="J28"/>
  <c r="G27"/>
  <c r="H27"/>
  <c r="J27"/>
  <c r="G26"/>
  <c r="H26"/>
  <c r="J26"/>
  <c r="G25"/>
  <c r="H25"/>
  <c r="J25"/>
  <c r="G24"/>
  <c r="H24"/>
  <c r="J24"/>
  <c r="J23"/>
  <c r="G23"/>
  <c r="G22"/>
  <c r="H22"/>
  <c r="J22"/>
  <c r="G21"/>
  <c r="H21"/>
  <c r="J21"/>
  <c r="J19"/>
  <c r="J18"/>
  <c r="H16"/>
  <c r="J16"/>
  <c r="G16"/>
  <c r="G15"/>
  <c r="J15"/>
  <c r="J14"/>
  <c r="G14"/>
  <c r="H13"/>
  <c r="J13"/>
  <c r="G13"/>
  <c r="G12"/>
  <c r="H12"/>
  <c r="J12"/>
  <c r="J11"/>
  <c r="G10"/>
  <c r="H10"/>
  <c r="J10"/>
  <c r="J9"/>
  <c r="G9"/>
  <c r="J8"/>
  <c r="G8"/>
  <c r="J7"/>
  <c r="G7"/>
  <c r="J6"/>
  <c r="G6"/>
  <c r="K38"/>
  <c r="K21"/>
  <c r="K6"/>
  <c r="H15"/>
</calcChain>
</file>

<file path=xl/sharedStrings.xml><?xml version="1.0" encoding="utf-8"?>
<sst xmlns="http://schemas.openxmlformats.org/spreadsheetml/2006/main" count="437" uniqueCount="311">
  <si>
    <t>№ п/п</t>
  </si>
  <si>
    <t>Найменування дослідження</t>
  </si>
  <si>
    <t>Витратні матеріали</t>
  </si>
  <si>
    <t>Одиниця виміру</t>
  </si>
  <si>
    <t>Кількість на 1
 дослідж.</t>
  </si>
  <si>
    <t>об'єм упаковки/флакона</t>
  </si>
  <si>
    <t>на 1000 досліджень</t>
  </si>
  <si>
    <t>кількість упаковок на 1000 досліджень</t>
  </si>
  <si>
    <t xml:space="preserve">ціна </t>
  </si>
  <si>
    <t>вартість (грн.)</t>
  </si>
  <si>
    <t>1</t>
  </si>
  <si>
    <t>Лимонно кислий натрій 5%</t>
  </si>
  <si>
    <t>г.</t>
  </si>
  <si>
    <t>0,5</t>
  </si>
  <si>
    <t>Фарба Романовського</t>
  </si>
  <si>
    <t>мл.</t>
  </si>
  <si>
    <t>Азур-еозін по Май-Грюнвальду 1л</t>
  </si>
  <si>
    <t xml:space="preserve">Олія імерсійна </t>
  </si>
  <si>
    <t>0,1</t>
  </si>
  <si>
    <t>Серветки спиртові одноразові</t>
  </si>
  <si>
    <t>шт.</t>
  </si>
  <si>
    <t>2</t>
  </si>
  <si>
    <t>Скарифікатор</t>
  </si>
  <si>
    <t>пара</t>
  </si>
  <si>
    <t>1,5</t>
  </si>
  <si>
    <t>Скло предметне</t>
  </si>
  <si>
    <t>0,25</t>
  </si>
  <si>
    <t>Загальний аналіз сечі</t>
  </si>
  <si>
    <t>Сульфосаліцилова  к-та</t>
  </si>
  <si>
    <t>гр.</t>
  </si>
  <si>
    <t>Азотна кислота</t>
  </si>
  <si>
    <t>мл</t>
  </si>
  <si>
    <t>натрій гидроксид</t>
  </si>
  <si>
    <t>Глюкотест</t>
  </si>
  <si>
    <t>Скло покривне 18х18 №100</t>
  </si>
  <si>
    <t>Предметне скло</t>
  </si>
  <si>
    <t>Бромтимоловий синій</t>
  </si>
  <si>
    <t>гр</t>
  </si>
  <si>
    <t>Ацетон-тест</t>
  </si>
  <si>
    <t>3</t>
  </si>
  <si>
    <t>Глюкоза СпЛ  1000 мл</t>
  </si>
  <si>
    <t>4</t>
  </si>
  <si>
    <t>5</t>
  </si>
  <si>
    <t>пар</t>
  </si>
  <si>
    <t>Холестерин 1000 мл СпЛ</t>
  </si>
  <si>
    <t>Додаток 3.1.</t>
  </si>
  <si>
    <t>Розрахунок вартості витрат на матеріали для проведення лабораторних досліджень в поліклінічних відділеннях №2 та №3
вул. Руслана Слободянюка, 136; селище Нове, вул.Металургів, 25а</t>
  </si>
  <si>
    <t xml:space="preserve">Загальний аналіз крові
</t>
  </si>
  <si>
    <t>0,6</t>
  </si>
  <si>
    <t xml:space="preserve">Натрій хлористий </t>
  </si>
  <si>
    <t>Оцтова кислота</t>
  </si>
  <si>
    <t>Гемоглобін "Філісіт" (набор)</t>
  </si>
  <si>
    <t xml:space="preserve">Вата </t>
  </si>
  <si>
    <t>уп., г.</t>
  </si>
  <si>
    <t>6 уп.на 3 міс. 
на кожну поліклініку</t>
  </si>
  <si>
    <t>Контроль (калібратори гемоглобіну)</t>
  </si>
  <si>
    <t>уп.</t>
  </si>
  <si>
    <t>Кювета оптична 10мл. скляна</t>
  </si>
  <si>
    <t>на 3 місяці, 
по 2 шт. на кожну лабораторію</t>
  </si>
  <si>
    <r>
      <t xml:space="preserve">Глюкоза крові (капілярна)
</t>
    </r>
    <r>
      <rPr>
        <i/>
        <sz val="12"/>
        <rFont val="Times New Roman"/>
        <family val="1"/>
        <charset val="204"/>
      </rPr>
      <t>поліклінічне відділення №3</t>
    </r>
  </si>
  <si>
    <t>Глюкоза "Філісіт", 50 мл</t>
  </si>
  <si>
    <t>Кювета оптична 5мл. скляна</t>
  </si>
  <si>
    <t xml:space="preserve"> на 3 місяці</t>
  </si>
  <si>
    <r>
      <t xml:space="preserve">Глюкоза крові (венозна) + загальний холестирин
</t>
    </r>
    <r>
      <rPr>
        <i/>
        <sz val="12"/>
        <rFont val="Times New Roman"/>
        <family val="1"/>
        <charset val="204"/>
      </rPr>
      <t>поліклінічне відділення №2</t>
    </r>
  </si>
  <si>
    <t>2,5</t>
  </si>
  <si>
    <t xml:space="preserve">Кювета оптична 5мл. </t>
  </si>
  <si>
    <r>
      <t xml:space="preserve">Загальний холестерин </t>
    </r>
    <r>
      <rPr>
        <i/>
        <sz val="12"/>
        <rFont val="Times New Roman"/>
        <family val="1"/>
        <charset val="204"/>
      </rPr>
      <t>поліклінічне відділення №3</t>
    </r>
  </si>
  <si>
    <t>Холестерин 1000 мл "Філісіт"</t>
  </si>
  <si>
    <t xml:space="preserve">Кювета оптична скляна 5мл. </t>
  </si>
  <si>
    <r>
      <t xml:space="preserve"> * розрахунок складено, виходячи з розрахунку, що забір крові на глюкозу крові (венозну) і загальний холестерин здійснюється 
</t>
    </r>
    <r>
      <rPr>
        <b/>
        <sz val="11"/>
        <color indexed="8"/>
        <rFont val="Calibri"/>
        <family val="2"/>
        <charset val="204"/>
      </rPr>
      <t>в пробірку Замовника</t>
    </r>
    <r>
      <rPr>
        <sz val="11"/>
        <color theme="1"/>
        <rFont val="Calibri"/>
        <family val="2"/>
        <scheme val="minor"/>
      </rPr>
      <t>.</t>
    </r>
  </si>
  <si>
    <t>Рукавички, розмір М</t>
  </si>
  <si>
    <t>1 на 2 місяці на кожну поліклініку</t>
  </si>
  <si>
    <t xml:space="preserve">6 уп.на 3 міс. 
</t>
  </si>
  <si>
    <t xml:space="preserve">6 уп.на 3 міс. </t>
  </si>
  <si>
    <t xml:space="preserve">
"____" ______________ 2018 року</t>
  </si>
  <si>
    <t xml:space="preserve">ОРГАНІЗАЦІЙНА СТРУКТУРА </t>
  </si>
  <si>
    <t>комунального закладу "Поліклінічне об'єднання м. Кіровограда"</t>
  </si>
  <si>
    <t>1.</t>
  </si>
  <si>
    <t>Адміністративно-управлінський персонал</t>
  </si>
  <si>
    <t>2.</t>
  </si>
  <si>
    <t>Господарсько-обслуговувальний персонал</t>
  </si>
  <si>
    <t>2.1.</t>
  </si>
  <si>
    <t>Технічний відділ</t>
  </si>
  <si>
    <t>3.</t>
  </si>
  <si>
    <t>Інші допоміжні служби</t>
  </si>
  <si>
    <t>3.1.</t>
  </si>
  <si>
    <t>Бухгалтерія</t>
  </si>
  <si>
    <t>3.2.</t>
  </si>
  <si>
    <t>Планово-економічний відділ</t>
  </si>
  <si>
    <t>3.3.</t>
  </si>
  <si>
    <t>Гараж</t>
  </si>
  <si>
    <t>3.4.</t>
  </si>
  <si>
    <t>Відділ кадрів</t>
  </si>
  <si>
    <t>3.5.</t>
  </si>
  <si>
    <t>Кабінет медичної статистики</t>
  </si>
  <si>
    <t>4.</t>
  </si>
  <si>
    <t>Центральне стерилізаційне відділення</t>
  </si>
  <si>
    <t>5.</t>
  </si>
  <si>
    <t>Поліклінічне відділення № 1 (вул.Габдрахманова. 5, населення - 46,5 тис.осіб)</t>
  </si>
  <si>
    <t>5.1.</t>
  </si>
  <si>
    <t>Загальнополіклінічний персонал</t>
  </si>
  <si>
    <t>5.2.</t>
  </si>
  <si>
    <t>5.3.</t>
  </si>
  <si>
    <t>Реєстратура</t>
  </si>
  <si>
    <t>5.4.</t>
  </si>
  <si>
    <t>Кабінет інфекційних захворювань</t>
  </si>
  <si>
    <t>5.5.</t>
  </si>
  <si>
    <t>Ревматологічний кабінет</t>
  </si>
  <si>
    <t>5.6.</t>
  </si>
  <si>
    <t>Гастроентерологічний кабінет</t>
  </si>
  <si>
    <t>5.7.</t>
  </si>
  <si>
    <t>Ендокринологічний кабінет</t>
  </si>
  <si>
    <t>5.8.</t>
  </si>
  <si>
    <t>Кардіологічний кабінет</t>
  </si>
  <si>
    <t>5.9.</t>
  </si>
  <si>
    <t>Кабінет психотерапії</t>
  </si>
  <si>
    <t>5.10.</t>
  </si>
  <si>
    <t>Процедурний кабінет</t>
  </si>
  <si>
    <t>5.11.</t>
  </si>
  <si>
    <t>Хірургічне відділення</t>
  </si>
  <si>
    <t>5.11.1.</t>
  </si>
  <si>
    <t>Хірургічний кабінет</t>
  </si>
  <si>
    <t>5.11.2.</t>
  </si>
  <si>
    <t>Урологічний кабінет</t>
  </si>
  <si>
    <t>5.11.3.</t>
  </si>
  <si>
    <t>Травматологічний кабінет</t>
  </si>
  <si>
    <t>5.11.4.</t>
  </si>
  <si>
    <t>Кабінет лікаря-онколога</t>
  </si>
  <si>
    <t>5.12.</t>
  </si>
  <si>
    <t>Ендоскопічний кабінет</t>
  </si>
  <si>
    <t>5.13.</t>
  </si>
  <si>
    <t>Неврологічне відділення</t>
  </si>
  <si>
    <t>5.14.</t>
  </si>
  <si>
    <t>Отоларингологічне відділення</t>
  </si>
  <si>
    <t>5.14.1.</t>
  </si>
  <si>
    <t>Кабінет з аудіометрії для дорослих</t>
  </si>
  <si>
    <t>5.15.</t>
  </si>
  <si>
    <t>Офтальмологічне відділення</t>
  </si>
  <si>
    <t>5.16.</t>
  </si>
  <si>
    <t>Відділення профілактики</t>
  </si>
  <si>
    <t>5.16.1.</t>
  </si>
  <si>
    <t>Оглядовий кабінет (жіночий та чоловічий)</t>
  </si>
  <si>
    <t>5.16.2.</t>
  </si>
  <si>
    <t>Стоматологічний кабінет</t>
  </si>
  <si>
    <t>5.16.3.</t>
  </si>
  <si>
    <t>Терапевтичний кабінет</t>
  </si>
  <si>
    <t>5.16.4.</t>
  </si>
  <si>
    <t>Відділ функціональної діагностики</t>
  </si>
  <si>
    <t>5.16.4.1.</t>
  </si>
  <si>
    <t>Кабінет добового моніторування ЕКГ та АД</t>
  </si>
  <si>
    <t>5.16.4.2.</t>
  </si>
  <si>
    <t>Кабінет ректороманоскопічного дослідження</t>
  </si>
  <si>
    <t>5.16.4.3.</t>
  </si>
  <si>
    <t>Кабінет реоенцефалографії та спірографічного дослідження</t>
  </si>
  <si>
    <t>5.16.4.4.</t>
  </si>
  <si>
    <t>Кабінет велоергометрії</t>
  </si>
  <si>
    <t>5.16.4.5.</t>
  </si>
  <si>
    <t>Кабінет ЕКГ</t>
  </si>
  <si>
    <t>5.16.5.</t>
  </si>
  <si>
    <t>Кабінет щеплень</t>
  </si>
  <si>
    <t>5.17.</t>
  </si>
  <si>
    <t>Фізіотерапевтичне відділення</t>
  </si>
  <si>
    <t>5.17.1.</t>
  </si>
  <si>
    <t>Кабінет лікувальної фізкультури</t>
  </si>
  <si>
    <t>5.17.2.</t>
  </si>
  <si>
    <t>Кабінет масажу</t>
  </si>
  <si>
    <t>5.17.3.</t>
  </si>
  <si>
    <t>Кабінети фізіотерапії</t>
  </si>
  <si>
    <t>5.18.</t>
  </si>
  <si>
    <t>Клініко-діагностична лабораторія</t>
  </si>
  <si>
    <t>5.18.1.</t>
  </si>
  <si>
    <t>Клінічний відділ</t>
  </si>
  <si>
    <t>5.18.2.</t>
  </si>
  <si>
    <t>Бактеріологічний відділ</t>
  </si>
  <si>
    <t>5.18.3</t>
  </si>
  <si>
    <t>Біохімічний відділ</t>
  </si>
  <si>
    <t>5.19.</t>
  </si>
  <si>
    <t>Рентгенологічне відділення</t>
  </si>
  <si>
    <t>5.19.1.</t>
  </si>
  <si>
    <t>Рентгенологічний кабінет</t>
  </si>
  <si>
    <t>5.19.2.</t>
  </si>
  <si>
    <t>Флюорографічний кабінет</t>
  </si>
  <si>
    <t>5.19.3.</t>
  </si>
  <si>
    <t>Мамографічний кабінет</t>
  </si>
  <si>
    <t>5.20.</t>
  </si>
  <si>
    <t>Кабінет ультразвукової діагностики</t>
  </si>
  <si>
    <t>5.21.</t>
  </si>
  <si>
    <t>Денний стаціонар (90 ліжок)</t>
  </si>
  <si>
    <t>6</t>
  </si>
  <si>
    <t>Поліклінічне відділення № 2 (вул. Терешкової, 136, населення - 21,8 тис.осіб)</t>
  </si>
  <si>
    <t>6.1.</t>
  </si>
  <si>
    <t>Адміністративний персонал</t>
  </si>
  <si>
    <t>6.2.</t>
  </si>
  <si>
    <t>6.3.</t>
  </si>
  <si>
    <t>6.4.</t>
  </si>
  <si>
    <t>6.5.</t>
  </si>
  <si>
    <t>6.6.</t>
  </si>
  <si>
    <t>Кабінет з функціональної діагностики</t>
  </si>
  <si>
    <t>6.7.</t>
  </si>
  <si>
    <t>6.8.</t>
  </si>
  <si>
    <t>6.9.</t>
  </si>
  <si>
    <t>6.10.</t>
  </si>
  <si>
    <t>Неврологічний кабінет</t>
  </si>
  <si>
    <t>6.11.</t>
  </si>
  <si>
    <t>Отоларингологічний кабінет</t>
  </si>
  <si>
    <t>6.12.</t>
  </si>
  <si>
    <t>Офтальмологічний кабінет</t>
  </si>
  <si>
    <t>6.13.</t>
  </si>
  <si>
    <t>Кабінет долікарського прийому</t>
  </si>
  <si>
    <t>6.14.</t>
  </si>
  <si>
    <t>Оглядовий кабінет</t>
  </si>
  <si>
    <t>6.15.</t>
  </si>
  <si>
    <t>Фізіотерапевтичний кабінет</t>
  </si>
  <si>
    <t>6.16.</t>
  </si>
  <si>
    <t>6.16.1.</t>
  </si>
  <si>
    <t>6.16.2.</t>
  </si>
  <si>
    <t>6.17.</t>
  </si>
  <si>
    <t>6.18.</t>
  </si>
  <si>
    <t>6.19.</t>
  </si>
  <si>
    <r>
      <t xml:space="preserve">Денний стаціонар </t>
    </r>
    <r>
      <rPr>
        <b/>
        <sz val="14"/>
        <rFont val="Times New Roman"/>
        <family val="1"/>
        <charset val="204"/>
      </rPr>
      <t xml:space="preserve">(5 </t>
    </r>
    <r>
      <rPr>
        <sz val="14"/>
        <rFont val="Times New Roman"/>
        <family val="1"/>
        <charset val="204"/>
      </rPr>
      <t>ліжок)</t>
    </r>
  </si>
  <si>
    <t>6.20.</t>
  </si>
  <si>
    <t>7.</t>
  </si>
  <si>
    <t>Поліклінічне відділення № 3 (вул. Металургів, 25, населення - 6,3 тис. осіб)</t>
  </si>
  <si>
    <t>7.1.</t>
  </si>
  <si>
    <t>7.2.</t>
  </si>
  <si>
    <t>7.3.</t>
  </si>
  <si>
    <t>7.4.</t>
  </si>
  <si>
    <t>7.5.</t>
  </si>
  <si>
    <t>7.6.</t>
  </si>
  <si>
    <t>7.6.1.</t>
  </si>
  <si>
    <t>7.6.2.</t>
  </si>
  <si>
    <t>7.7.</t>
  </si>
  <si>
    <t>Денний стаціонар (20 ліжок)</t>
  </si>
  <si>
    <t>8.</t>
  </si>
  <si>
    <t>Поліклінічне відділення № 4 (вул. Короленко, 56, населення - 24,752 тис. осіб)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</si>
  <si>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</si>
  <si>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</si>
  <si>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</si>
  <si>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</si>
  <si>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</si>
  <si>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</si>
  <si>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</si>
  <si>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</si>
  <si>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</si>
  <si>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</si>
  <si>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</si>
  <si>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</si>
  <si>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</si>
  <si>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</si>
  <si>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</si>
  <si>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Оглядовий кабінет (жіночий)</t>
  </si>
  <si>
    <t>8.16.</t>
  </si>
  <si>
    <t>8.17.</t>
  </si>
  <si>
    <t>8.18.</t>
  </si>
  <si>
    <t>Денний стаціонар (5 ліжок)</t>
  </si>
  <si>
    <t>9.</t>
  </si>
  <si>
    <t>Поліклінічне відділення № 5 (вул. Космонавта Попова, 96, населення 
- 43,529 тис.осіб)</t>
  </si>
  <si>
    <t>9.1.</t>
  </si>
  <si>
    <t>9.2.</t>
  </si>
  <si>
    <t>9.3.</t>
  </si>
  <si>
    <t>9.4.</t>
  </si>
  <si>
    <t xml:space="preserve">Реєстратура                                                                       </t>
  </si>
  <si>
    <t>9.5.</t>
  </si>
  <si>
    <t>9.6.</t>
  </si>
  <si>
    <t>9.7.</t>
  </si>
  <si>
    <t>9.8.</t>
  </si>
  <si>
    <t>9.9.</t>
  </si>
  <si>
    <t>9.10.</t>
  </si>
  <si>
    <t>9.11.</t>
  </si>
  <si>
    <t>Кабінет добового моніторування ЕКГ, АД, регоенцефалографії та спірографічного дослідження</t>
  </si>
  <si>
    <t>9.12.</t>
  </si>
  <si>
    <t>9.13.</t>
  </si>
  <si>
    <t>9.14.</t>
  </si>
  <si>
    <t>9.15.</t>
  </si>
  <si>
    <t>9.16.</t>
  </si>
  <si>
    <t>9.16.1.</t>
  </si>
  <si>
    <t>9.16.2.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</si>
  <si>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</si>
  <si>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</si>
  <si>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</si>
  <si>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</si>
  <si>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</si>
  <si>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</si>
  <si>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</si>
  <si>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</si>
  <si>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</si>
  <si>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Клініко-діагностична лаборатоія</t>
  </si>
  <si>
    <t>9.25.1.</t>
  </si>
  <si>
    <t>9.25.2.</t>
  </si>
  <si>
    <t>9.26.</t>
  </si>
  <si>
    <t>9.27.</t>
  </si>
  <si>
    <t>9.28.</t>
  </si>
  <si>
    <t>10.</t>
  </si>
  <si>
    <t>Відділення профілактичних медичних оглядів (спеціальний фонд, вул.Габдрахманова, 5)</t>
  </si>
  <si>
    <t>10.1.</t>
  </si>
  <si>
    <t>Кабінет лікаря-терапевта</t>
  </si>
  <si>
    <t>10.2.</t>
  </si>
  <si>
    <t>Кабінет лікаря-дерматовенеролога</t>
  </si>
  <si>
    <t>10.3.</t>
  </si>
  <si>
    <t>Кабінет лікаря-стоматолога-терапевта</t>
  </si>
  <si>
    <t>10.4.</t>
  </si>
  <si>
    <t>Кабінет лікаря-хірурга</t>
  </si>
  <si>
    <t>10.5.</t>
  </si>
  <si>
    <t>Кабінет лікаря-невропатолога</t>
  </si>
  <si>
    <t>10.6.</t>
  </si>
  <si>
    <t>Кабінет лікаря-офтальмолога</t>
  </si>
  <si>
    <t>10.7.</t>
  </si>
  <si>
    <t>Кабінет лікаря-отоларинголога</t>
  </si>
  <si>
    <t>10.8.</t>
  </si>
  <si>
    <t>Кабінет лабораторної діагностики</t>
  </si>
  <si>
    <t>10.9.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</si>
</sst>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0.000"/>
    <numFmt numFmtId="167" formatCode="#,##0.0"/>
    <numFmt numFmtId="168" formatCode="0.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/>
    <xf numFmtId="0" fontId="2" fillId="0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vertical="center"/>
    </xf>
    <xf numFmtId="166" fontId="0" fillId="0" borderId="3" xfId="0" applyNumberFormat="1" applyFill="1" applyBorder="1"/>
    <xf numFmtId="0" fontId="4" fillId="0" borderId="3" xfId="0" applyFont="1" applyFill="1" applyBorder="1" applyAlignment="1">
      <alignment horizontal="left"/>
    </xf>
    <xf numFmtId="167" fontId="4" fillId="0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0" fillId="0" borderId="3" xfId="0" applyFill="1" applyBorder="1"/>
    <xf numFmtId="165" fontId="4" fillId="0" borderId="4" xfId="2" applyNumberFormat="1" applyFont="1" applyFill="1" applyBorder="1" applyAlignment="1">
      <alignment wrapText="1"/>
    </xf>
    <xf numFmtId="168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2" fontId="5" fillId="0" borderId="3" xfId="0" applyNumberFormat="1" applyFont="1" applyFill="1" applyBorder="1" applyAlignment="1">
      <alignment vertical="center"/>
    </xf>
    <xf numFmtId="3" fontId="0" fillId="0" borderId="0" xfId="0" applyNumberFormat="1" applyFill="1"/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165" fontId="4" fillId="0" borderId="4" xfId="2" applyNumberFormat="1" applyFont="1" applyFill="1" applyBorder="1" applyAlignment="1">
      <alignment horizontal="center" wrapText="1"/>
    </xf>
    <xf numFmtId="165" fontId="4" fillId="0" borderId="3" xfId="2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left" vertical="top" indent="1"/>
    </xf>
    <xf numFmtId="0" fontId="10" fillId="0" borderId="6" xfId="0" applyNumberFormat="1" applyFont="1" applyFill="1" applyBorder="1" applyAlignment="1" applyProtection="1">
      <alignment horizontal="left" vertical="top"/>
    </xf>
    <xf numFmtId="0" fontId="12" fillId="0" borderId="5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0" fillId="0" borderId="5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vertical="top"/>
    </xf>
    <xf numFmtId="49" fontId="10" fillId="0" borderId="3" xfId="0" applyNumberFormat="1" applyFont="1" applyFill="1" applyBorder="1" applyAlignment="1" applyProtection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left" vertical="top" indent="1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0" fontId="4" fillId="0" borderId="3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5" xfId="0" applyNumberFormat="1" applyFont="1" applyFill="1" applyBorder="1" applyAlignment="1" applyProtection="1">
      <alignment horizontal="left" vertical="top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U18" sqref="U18"/>
    </sheetView>
  </sheetViews>
  <sheetFormatPr defaultColWidth="31.140625" defaultRowHeight="15"/>
  <cols>
    <col min="1" max="1" width="7.85546875" style="1" customWidth="1"/>
    <col min="2" max="2" width="24.42578125" style="2" customWidth="1"/>
    <col min="3" max="3" width="49.7109375" style="1" customWidth="1"/>
    <col min="4" max="4" width="11.42578125" style="1" customWidth="1"/>
    <col min="5" max="5" width="11.140625" style="1" customWidth="1"/>
    <col min="6" max="6" width="11.42578125" style="3" customWidth="1"/>
    <col min="7" max="7" width="12.7109375" style="1" customWidth="1"/>
    <col min="8" max="8" width="12.42578125" style="25" customWidth="1"/>
    <col min="9" max="9" width="9.140625" style="1" hidden="1" customWidth="1"/>
    <col min="10" max="10" width="11" style="1" hidden="1" customWidth="1"/>
    <col min="11" max="11" width="19.42578125" style="1" hidden="1" customWidth="1"/>
    <col min="12" max="254" width="9.140625" style="1" customWidth="1"/>
    <col min="255" max="255" width="7.85546875" style="1" customWidth="1"/>
    <col min="256" max="16384" width="31.140625" style="1"/>
  </cols>
  <sheetData>
    <row r="1" spans="1:11">
      <c r="G1" s="76" t="s">
        <v>45</v>
      </c>
      <c r="H1" s="76"/>
    </row>
    <row r="2" spans="1:11" ht="15.75" customHeight="1">
      <c r="A2" s="77" t="s">
        <v>46</v>
      </c>
      <c r="B2" s="78"/>
      <c r="C2" s="78"/>
      <c r="D2" s="78"/>
      <c r="E2" s="78"/>
      <c r="F2" s="78"/>
      <c r="G2" s="78"/>
      <c r="H2" s="78"/>
    </row>
    <row r="3" spans="1:11" ht="15" customHeight="1">
      <c r="A3" s="61" t="s">
        <v>0</v>
      </c>
      <c r="B3" s="63" t="s">
        <v>1</v>
      </c>
      <c r="C3" s="65" t="s">
        <v>2</v>
      </c>
      <c r="D3" s="67" t="s">
        <v>3</v>
      </c>
      <c r="E3" s="69" t="s">
        <v>4</v>
      </c>
      <c r="F3" s="69" t="s">
        <v>5</v>
      </c>
      <c r="G3" s="69" t="s">
        <v>6</v>
      </c>
      <c r="H3" s="69" t="s">
        <v>7</v>
      </c>
      <c r="I3" s="60" t="s">
        <v>8</v>
      </c>
      <c r="J3" s="60" t="s">
        <v>9</v>
      </c>
    </row>
    <row r="4" spans="1:11" ht="15" customHeight="1">
      <c r="A4" s="62"/>
      <c r="B4" s="64"/>
      <c r="C4" s="66"/>
      <c r="D4" s="68"/>
      <c r="E4" s="66"/>
      <c r="F4" s="70"/>
      <c r="G4" s="70"/>
      <c r="H4" s="70"/>
      <c r="I4" s="60"/>
      <c r="J4" s="60"/>
    </row>
    <row r="5" spans="1:11" ht="15.75">
      <c r="A5" s="26" t="s">
        <v>10</v>
      </c>
      <c r="B5" s="4">
        <v>2</v>
      </c>
      <c r="C5" s="27">
        <v>3</v>
      </c>
      <c r="D5" s="5">
        <v>4</v>
      </c>
      <c r="E5" s="6">
        <v>5</v>
      </c>
      <c r="F5" s="5">
        <v>6</v>
      </c>
      <c r="G5" s="5">
        <v>7</v>
      </c>
      <c r="H5" s="5">
        <v>8</v>
      </c>
      <c r="I5" s="5">
        <v>10</v>
      </c>
      <c r="J5" s="5">
        <v>11</v>
      </c>
    </row>
    <row r="6" spans="1:11" ht="15.75" customHeight="1">
      <c r="A6" s="61" t="s">
        <v>10</v>
      </c>
      <c r="B6" s="57" t="s">
        <v>47</v>
      </c>
      <c r="C6" s="28" t="s">
        <v>11</v>
      </c>
      <c r="D6" s="7" t="s">
        <v>12</v>
      </c>
      <c r="E6" s="8" t="s">
        <v>13</v>
      </c>
      <c r="F6" s="9">
        <v>100</v>
      </c>
      <c r="G6" s="9">
        <f>E6*1000</f>
        <v>500</v>
      </c>
      <c r="H6" s="10">
        <v>5</v>
      </c>
      <c r="I6" s="11">
        <v>165.02499999999998</v>
      </c>
      <c r="J6" s="12">
        <f>I6*0.5</f>
        <v>82.512499999999989</v>
      </c>
      <c r="K6" s="48" t="e">
        <f>J6+J7+J8+J9+J10+#REF!+J11+J12+J13+#REF!+#REF!+#REF!+J14+J15+J16+J18+J19</f>
        <v>#REF!</v>
      </c>
    </row>
    <row r="7" spans="1:11" ht="15.75" customHeight="1">
      <c r="A7" s="84"/>
      <c r="B7" s="58"/>
      <c r="C7" s="13" t="s">
        <v>14</v>
      </c>
      <c r="D7" s="7" t="s">
        <v>15</v>
      </c>
      <c r="E7" s="8" t="s">
        <v>13</v>
      </c>
      <c r="F7" s="9">
        <v>1000</v>
      </c>
      <c r="G7" s="9">
        <f>E7*1000</f>
        <v>500</v>
      </c>
      <c r="H7" s="14">
        <v>0.5</v>
      </c>
      <c r="I7" s="15">
        <v>288</v>
      </c>
      <c r="J7" s="12">
        <f t="shared" ref="J7:J12" si="0">I7*H7</f>
        <v>144</v>
      </c>
      <c r="K7" s="49"/>
    </row>
    <row r="8" spans="1:11" ht="15.75">
      <c r="A8" s="84"/>
      <c r="B8" s="58"/>
      <c r="C8" s="13" t="s">
        <v>16</v>
      </c>
      <c r="D8" s="7" t="s">
        <v>15</v>
      </c>
      <c r="E8" s="8" t="s">
        <v>13</v>
      </c>
      <c r="F8" s="9">
        <v>1000</v>
      </c>
      <c r="G8" s="9">
        <f>E8*1000</f>
        <v>500</v>
      </c>
      <c r="H8" s="14">
        <v>0.5</v>
      </c>
      <c r="I8" s="15">
        <v>170</v>
      </c>
      <c r="J8" s="12">
        <f t="shared" si="0"/>
        <v>85</v>
      </c>
      <c r="K8" s="49"/>
    </row>
    <row r="9" spans="1:11" ht="15.75">
      <c r="A9" s="84"/>
      <c r="B9" s="58"/>
      <c r="C9" s="13" t="s">
        <v>17</v>
      </c>
      <c r="D9" s="7" t="s">
        <v>15</v>
      </c>
      <c r="E9" s="8" t="s">
        <v>18</v>
      </c>
      <c r="F9" s="9">
        <v>100</v>
      </c>
      <c r="G9" s="9">
        <f>E9*1000</f>
        <v>100</v>
      </c>
      <c r="H9" s="10">
        <v>1</v>
      </c>
      <c r="I9" s="11">
        <v>86.25</v>
      </c>
      <c r="J9" s="12">
        <f t="shared" si="0"/>
        <v>86.25</v>
      </c>
      <c r="K9" s="49"/>
    </row>
    <row r="10" spans="1:11" ht="15.75">
      <c r="A10" s="84"/>
      <c r="B10" s="58"/>
      <c r="C10" s="13" t="s">
        <v>19</v>
      </c>
      <c r="D10" s="7" t="s">
        <v>20</v>
      </c>
      <c r="E10" s="8" t="s">
        <v>10</v>
      </c>
      <c r="F10" s="9">
        <v>1</v>
      </c>
      <c r="G10" s="9">
        <f>E10*1000</f>
        <v>1000</v>
      </c>
      <c r="H10" s="10">
        <f>G10</f>
        <v>1000</v>
      </c>
      <c r="I10" s="11">
        <v>10.84</v>
      </c>
      <c r="J10" s="12">
        <f t="shared" si="0"/>
        <v>10840</v>
      </c>
      <c r="K10" s="49"/>
    </row>
    <row r="11" spans="1:11" ht="15.75">
      <c r="A11" s="84"/>
      <c r="B11" s="58"/>
      <c r="C11" s="13" t="s">
        <v>22</v>
      </c>
      <c r="D11" s="7" t="s">
        <v>20</v>
      </c>
      <c r="E11" s="8" t="s">
        <v>10</v>
      </c>
      <c r="F11" s="9">
        <v>200</v>
      </c>
      <c r="G11" s="9">
        <v>1000</v>
      </c>
      <c r="H11" s="10">
        <v>5</v>
      </c>
      <c r="I11" s="11">
        <v>55</v>
      </c>
      <c r="J11" s="12">
        <f t="shared" si="0"/>
        <v>275</v>
      </c>
      <c r="K11" s="49"/>
    </row>
    <row r="12" spans="1:11" ht="15.75">
      <c r="A12" s="84"/>
      <c r="B12" s="58"/>
      <c r="C12" s="13" t="s">
        <v>70</v>
      </c>
      <c r="D12" s="7" t="s">
        <v>23</v>
      </c>
      <c r="E12" s="8" t="s">
        <v>24</v>
      </c>
      <c r="F12" s="9">
        <v>1</v>
      </c>
      <c r="G12" s="9">
        <f>E12*1000</f>
        <v>1500</v>
      </c>
      <c r="H12" s="10">
        <f>G12</f>
        <v>1500</v>
      </c>
      <c r="I12" s="11">
        <v>2.4</v>
      </c>
      <c r="J12" s="12">
        <f t="shared" si="0"/>
        <v>3600</v>
      </c>
      <c r="K12" s="49"/>
    </row>
    <row r="13" spans="1:11" ht="15.75">
      <c r="A13" s="84"/>
      <c r="B13" s="58"/>
      <c r="C13" s="13" t="s">
        <v>25</v>
      </c>
      <c r="D13" s="7" t="s">
        <v>20</v>
      </c>
      <c r="E13" s="8" t="s">
        <v>48</v>
      </c>
      <c r="F13" s="9">
        <v>50</v>
      </c>
      <c r="G13" s="9">
        <f>E13*1000</f>
        <v>600</v>
      </c>
      <c r="H13" s="10">
        <f>G13/F13</f>
        <v>12</v>
      </c>
      <c r="I13" s="11">
        <v>42.55</v>
      </c>
      <c r="J13" s="12">
        <f>H13*I13</f>
        <v>510.59999999999997</v>
      </c>
      <c r="K13" s="49"/>
    </row>
    <row r="14" spans="1:11" ht="15.75" customHeight="1">
      <c r="A14" s="84"/>
      <c r="B14" s="58"/>
      <c r="C14" s="13" t="s">
        <v>49</v>
      </c>
      <c r="D14" s="7" t="s">
        <v>12</v>
      </c>
      <c r="E14" s="8" t="s">
        <v>26</v>
      </c>
      <c r="F14" s="9">
        <v>1000</v>
      </c>
      <c r="G14" s="9">
        <f>E14*1000</f>
        <v>250</v>
      </c>
      <c r="H14" s="16">
        <v>0.25</v>
      </c>
      <c r="I14" s="11">
        <v>92</v>
      </c>
      <c r="J14" s="12">
        <f>I14*H14</f>
        <v>23</v>
      </c>
      <c r="K14" s="49"/>
    </row>
    <row r="15" spans="1:11" ht="15.75">
      <c r="A15" s="84"/>
      <c r="B15" s="58"/>
      <c r="C15" s="17" t="s">
        <v>50</v>
      </c>
      <c r="D15" s="7" t="s">
        <v>15</v>
      </c>
      <c r="E15" s="8" t="s">
        <v>13</v>
      </c>
      <c r="F15" s="9">
        <v>1000</v>
      </c>
      <c r="G15" s="9">
        <f>E15*1000</f>
        <v>500</v>
      </c>
      <c r="H15" s="14">
        <f>G15/F15</f>
        <v>0.5</v>
      </c>
      <c r="I15" s="11">
        <v>4.3</v>
      </c>
      <c r="J15" s="12">
        <f>I15*G15</f>
        <v>2150</v>
      </c>
      <c r="K15" s="49"/>
    </row>
    <row r="16" spans="1:11" ht="15.75" customHeight="1">
      <c r="A16" s="84"/>
      <c r="B16" s="58"/>
      <c r="C16" s="13" t="s">
        <v>51</v>
      </c>
      <c r="D16" s="7" t="s">
        <v>15</v>
      </c>
      <c r="E16" s="8" t="s">
        <v>42</v>
      </c>
      <c r="F16" s="9">
        <v>2000</v>
      </c>
      <c r="G16" s="19">
        <f>E16*1000</f>
        <v>5000</v>
      </c>
      <c r="H16" s="14">
        <f>G16/F16</f>
        <v>2.5</v>
      </c>
      <c r="I16" s="11">
        <v>972.9</v>
      </c>
      <c r="J16" s="12">
        <f>I16*H16</f>
        <v>2432.25</v>
      </c>
      <c r="K16" s="49"/>
    </row>
    <row r="17" spans="1:11" ht="63">
      <c r="A17" s="84"/>
      <c r="B17" s="58"/>
      <c r="C17" s="17" t="s">
        <v>52</v>
      </c>
      <c r="D17" s="7" t="s">
        <v>53</v>
      </c>
      <c r="E17" s="8"/>
      <c r="F17" s="9">
        <v>100</v>
      </c>
      <c r="G17" s="29" t="s">
        <v>54</v>
      </c>
      <c r="H17" s="10">
        <v>6</v>
      </c>
      <c r="I17" s="11"/>
      <c r="J17" s="12"/>
      <c r="K17" s="49"/>
    </row>
    <row r="18" spans="1:11" ht="63">
      <c r="A18" s="84"/>
      <c r="B18" s="58"/>
      <c r="C18" s="13" t="s">
        <v>55</v>
      </c>
      <c r="D18" s="7" t="s">
        <v>56</v>
      </c>
      <c r="E18" s="8"/>
      <c r="F18" s="9"/>
      <c r="G18" s="19" t="s">
        <v>71</v>
      </c>
      <c r="H18" s="10">
        <v>2</v>
      </c>
      <c r="I18" s="11">
        <v>287.5</v>
      </c>
      <c r="J18" s="12">
        <f>I18*H18</f>
        <v>575</v>
      </c>
      <c r="K18" s="49"/>
    </row>
    <row r="19" spans="1:11" ht="25.5" customHeight="1">
      <c r="A19" s="62"/>
      <c r="B19" s="59"/>
      <c r="C19" s="13" t="s">
        <v>57</v>
      </c>
      <c r="D19" s="7" t="s">
        <v>20</v>
      </c>
      <c r="E19" s="8">
        <v>2</v>
      </c>
      <c r="F19" s="9"/>
      <c r="G19" s="19" t="s">
        <v>58</v>
      </c>
      <c r="H19" s="10">
        <v>4</v>
      </c>
      <c r="I19" s="11">
        <v>1260</v>
      </c>
      <c r="J19" s="12">
        <f>I19*H19</f>
        <v>5040</v>
      </c>
      <c r="K19" s="49"/>
    </row>
    <row r="20" spans="1:11" ht="24.75" customHeight="1">
      <c r="A20" s="71"/>
      <c r="B20" s="72"/>
      <c r="C20" s="72"/>
      <c r="D20" s="72"/>
      <c r="E20" s="72"/>
      <c r="F20" s="72"/>
      <c r="G20" s="72"/>
      <c r="H20" s="72"/>
      <c r="I20" s="72"/>
      <c r="J20" s="73"/>
    </row>
    <row r="21" spans="1:11" ht="22.5" customHeight="1">
      <c r="A21" s="56" t="s">
        <v>21</v>
      </c>
      <c r="B21" s="82" t="s">
        <v>27</v>
      </c>
      <c r="C21" s="28" t="s">
        <v>28</v>
      </c>
      <c r="D21" s="7" t="s">
        <v>29</v>
      </c>
      <c r="E21" s="20">
        <v>0.5</v>
      </c>
      <c r="F21" s="10">
        <v>100</v>
      </c>
      <c r="G21" s="21">
        <f>E21*1000</f>
        <v>500</v>
      </c>
      <c r="H21" s="10">
        <f>G21/F21</f>
        <v>5</v>
      </c>
      <c r="I21" s="11">
        <v>450.22499999999997</v>
      </c>
      <c r="J21" s="12">
        <f>I21*H21/1000</f>
        <v>2.251125</v>
      </c>
      <c r="K21" s="48">
        <f>J21+J22+J23+J24+J25+J26+J27+J28+J29</f>
        <v>4978.4692500000001</v>
      </c>
    </row>
    <row r="22" spans="1:11" ht="15.75">
      <c r="A22" s="74"/>
      <c r="B22" s="83"/>
      <c r="C22" s="28" t="s">
        <v>30</v>
      </c>
      <c r="D22" s="7" t="s">
        <v>31</v>
      </c>
      <c r="E22" s="8" t="s">
        <v>13</v>
      </c>
      <c r="F22" s="10">
        <v>1000</v>
      </c>
      <c r="G22" s="21">
        <f t="shared" ref="G22:G29" si="1">E22*1000</f>
        <v>500</v>
      </c>
      <c r="H22" s="14">
        <f t="shared" ref="H22:H27" si="2">G22/F22</f>
        <v>0.5</v>
      </c>
      <c r="I22" s="11">
        <v>51.749999999999993</v>
      </c>
      <c r="J22" s="12">
        <f t="shared" ref="J22:J29" si="3">I22*H22</f>
        <v>25.874999999999996</v>
      </c>
      <c r="K22" s="49"/>
    </row>
    <row r="23" spans="1:11" ht="15.75" customHeight="1">
      <c r="A23" s="74"/>
      <c r="B23" s="83"/>
      <c r="C23" s="28" t="s">
        <v>32</v>
      </c>
      <c r="D23" s="7" t="s">
        <v>12</v>
      </c>
      <c r="E23" s="8" t="s">
        <v>26</v>
      </c>
      <c r="F23" s="10">
        <v>1000</v>
      </c>
      <c r="G23" s="21">
        <f t="shared" si="1"/>
        <v>250</v>
      </c>
      <c r="H23" s="16">
        <v>0.25</v>
      </c>
      <c r="I23" s="11">
        <v>145.07249999999999</v>
      </c>
      <c r="J23" s="12">
        <f t="shared" si="3"/>
        <v>36.268124999999998</v>
      </c>
      <c r="K23" s="49"/>
    </row>
    <row r="24" spans="1:11" ht="15.75">
      <c r="A24" s="74"/>
      <c r="B24" s="83"/>
      <c r="C24" s="28" t="s">
        <v>33</v>
      </c>
      <c r="D24" s="7" t="s">
        <v>20</v>
      </c>
      <c r="E24" s="8" t="s">
        <v>10</v>
      </c>
      <c r="F24" s="10">
        <v>100</v>
      </c>
      <c r="G24" s="21">
        <f t="shared" si="1"/>
        <v>1000</v>
      </c>
      <c r="H24" s="10">
        <f t="shared" si="2"/>
        <v>10</v>
      </c>
      <c r="I24" s="11">
        <v>70</v>
      </c>
      <c r="J24" s="12">
        <f t="shared" si="3"/>
        <v>700</v>
      </c>
      <c r="K24" s="49"/>
    </row>
    <row r="25" spans="1:11" ht="15.75">
      <c r="A25" s="74"/>
      <c r="B25" s="83"/>
      <c r="C25" s="28" t="s">
        <v>34</v>
      </c>
      <c r="D25" s="22" t="s">
        <v>20</v>
      </c>
      <c r="E25" s="8" t="s">
        <v>10</v>
      </c>
      <c r="F25" s="10">
        <v>100</v>
      </c>
      <c r="G25" s="21">
        <f t="shared" si="1"/>
        <v>1000</v>
      </c>
      <c r="H25" s="10">
        <f t="shared" si="2"/>
        <v>10</v>
      </c>
      <c r="I25" s="11">
        <v>19.549999999999997</v>
      </c>
      <c r="J25" s="12">
        <f t="shared" si="3"/>
        <v>195.49999999999997</v>
      </c>
      <c r="K25" s="49"/>
    </row>
    <row r="26" spans="1:11" ht="15.75">
      <c r="A26" s="74"/>
      <c r="B26" s="83"/>
      <c r="C26" s="28" t="s">
        <v>35</v>
      </c>
      <c r="D26" s="22" t="s">
        <v>20</v>
      </c>
      <c r="E26" s="8" t="s">
        <v>48</v>
      </c>
      <c r="F26" s="10">
        <v>50</v>
      </c>
      <c r="G26" s="21">
        <f t="shared" si="1"/>
        <v>600</v>
      </c>
      <c r="H26" s="10">
        <f>G26/F26</f>
        <v>12</v>
      </c>
      <c r="I26" s="11">
        <v>42.55</v>
      </c>
      <c r="J26" s="12">
        <f t="shared" si="3"/>
        <v>510.59999999999997</v>
      </c>
      <c r="K26" s="49"/>
    </row>
    <row r="27" spans="1:11" ht="15.75">
      <c r="A27" s="74"/>
      <c r="B27" s="83"/>
      <c r="C27" s="28" t="s">
        <v>70</v>
      </c>
      <c r="D27" s="22" t="s">
        <v>23</v>
      </c>
      <c r="E27" s="8" t="s">
        <v>10</v>
      </c>
      <c r="F27" s="10">
        <v>1</v>
      </c>
      <c r="G27" s="21">
        <f t="shared" si="1"/>
        <v>1000</v>
      </c>
      <c r="H27" s="10">
        <f t="shared" si="2"/>
        <v>1000</v>
      </c>
      <c r="I27" s="11">
        <v>2.4</v>
      </c>
      <c r="J27" s="12">
        <f t="shared" si="3"/>
        <v>2400</v>
      </c>
      <c r="K27" s="49"/>
    </row>
    <row r="28" spans="1:11" ht="15.75">
      <c r="A28" s="74"/>
      <c r="B28" s="83"/>
      <c r="C28" s="28" t="s">
        <v>36</v>
      </c>
      <c r="D28" s="22" t="s">
        <v>37</v>
      </c>
      <c r="E28" s="8"/>
      <c r="F28" s="14">
        <v>100</v>
      </c>
      <c r="G28" s="21"/>
      <c r="H28" s="14">
        <v>0.1</v>
      </c>
      <c r="I28" s="11">
        <v>9504.75</v>
      </c>
      <c r="J28" s="12">
        <f t="shared" si="3"/>
        <v>950.47500000000002</v>
      </c>
      <c r="K28" s="49"/>
    </row>
    <row r="29" spans="1:11" ht="15.75">
      <c r="A29" s="74"/>
      <c r="B29" s="83"/>
      <c r="C29" s="28" t="s">
        <v>38</v>
      </c>
      <c r="D29" s="22" t="s">
        <v>20</v>
      </c>
      <c r="E29" s="8" t="s">
        <v>26</v>
      </c>
      <c r="F29" s="10">
        <v>100</v>
      </c>
      <c r="G29" s="21">
        <f t="shared" si="1"/>
        <v>250</v>
      </c>
      <c r="H29" s="14">
        <f>G29/F29</f>
        <v>2.5</v>
      </c>
      <c r="I29" s="11">
        <v>62.999999999999993</v>
      </c>
      <c r="J29" s="12">
        <f t="shared" si="3"/>
        <v>157.49999999999997</v>
      </c>
      <c r="K29" s="49"/>
    </row>
    <row r="30" spans="1:11" ht="15.75">
      <c r="A30" s="50"/>
      <c r="B30" s="51"/>
      <c r="C30" s="51"/>
      <c r="D30" s="51"/>
      <c r="E30" s="51"/>
      <c r="F30" s="51"/>
      <c r="G30" s="51"/>
      <c r="H30" s="51"/>
      <c r="I30" s="51"/>
      <c r="J30" s="52"/>
    </row>
    <row r="31" spans="1:11" ht="15.75" customHeight="1">
      <c r="A31" s="56" t="s">
        <v>39</v>
      </c>
      <c r="B31" s="79" t="s">
        <v>59</v>
      </c>
      <c r="C31" s="28" t="s">
        <v>60</v>
      </c>
      <c r="D31" s="7" t="s">
        <v>15</v>
      </c>
      <c r="E31" s="8" t="s">
        <v>24</v>
      </c>
      <c r="F31" s="10">
        <v>50</v>
      </c>
      <c r="G31" s="21">
        <f>E31*1000</f>
        <v>1500</v>
      </c>
      <c r="H31" s="10">
        <f>G31/F31</f>
        <v>30</v>
      </c>
      <c r="I31" s="11">
        <v>438.31199999999995</v>
      </c>
      <c r="J31" s="12">
        <f>I31*H31</f>
        <v>13149.359999999999</v>
      </c>
      <c r="K31" s="48" t="e">
        <f>J31+J32+J33+#REF!+#REF!+#REF!+#REF!+J36</f>
        <v>#REF!</v>
      </c>
    </row>
    <row r="32" spans="1:11" ht="15.75">
      <c r="A32" s="56"/>
      <c r="B32" s="80"/>
      <c r="C32" s="13" t="s">
        <v>61</v>
      </c>
      <c r="D32" s="7" t="s">
        <v>20</v>
      </c>
      <c r="E32" s="18"/>
      <c r="F32" s="9"/>
      <c r="G32" s="19" t="s">
        <v>62</v>
      </c>
      <c r="H32" s="10">
        <v>2</v>
      </c>
      <c r="I32" s="11">
        <v>240</v>
      </c>
      <c r="J32" s="12">
        <f>H32*I32</f>
        <v>480</v>
      </c>
      <c r="K32" s="49"/>
    </row>
    <row r="33" spans="1:11" ht="15.75">
      <c r="A33" s="56"/>
      <c r="B33" s="80"/>
      <c r="C33" s="28" t="s">
        <v>22</v>
      </c>
      <c r="D33" s="7" t="s">
        <v>20</v>
      </c>
      <c r="E33" s="8" t="s">
        <v>10</v>
      </c>
      <c r="F33" s="10">
        <v>200</v>
      </c>
      <c r="G33" s="21">
        <f>E33*1000</f>
        <v>1000</v>
      </c>
      <c r="H33" s="10">
        <f>G33/F33</f>
        <v>5</v>
      </c>
      <c r="I33" s="11">
        <v>55</v>
      </c>
      <c r="J33" s="12">
        <f>H33*I33</f>
        <v>275</v>
      </c>
      <c r="K33" s="49"/>
    </row>
    <row r="34" spans="1:11" ht="15.75">
      <c r="A34" s="56"/>
      <c r="B34" s="80"/>
      <c r="C34" s="13" t="s">
        <v>19</v>
      </c>
      <c r="D34" s="7" t="s">
        <v>20</v>
      </c>
      <c r="E34" s="8" t="s">
        <v>10</v>
      </c>
      <c r="F34" s="9">
        <v>1</v>
      </c>
      <c r="G34" s="9">
        <f>E34*1000</f>
        <v>1000</v>
      </c>
      <c r="H34" s="10">
        <f>G34</f>
        <v>1000</v>
      </c>
      <c r="I34" s="11"/>
      <c r="J34" s="12"/>
      <c r="K34" s="49"/>
    </row>
    <row r="35" spans="1:11" ht="47.25">
      <c r="A35" s="56"/>
      <c r="B35" s="80"/>
      <c r="C35" s="17" t="s">
        <v>52</v>
      </c>
      <c r="D35" s="7" t="s">
        <v>53</v>
      </c>
      <c r="E35" s="8"/>
      <c r="F35" s="9">
        <v>100</v>
      </c>
      <c r="G35" s="29" t="s">
        <v>72</v>
      </c>
      <c r="H35" s="10">
        <v>6</v>
      </c>
      <c r="I35" s="11"/>
      <c r="J35" s="12"/>
      <c r="K35" s="49"/>
    </row>
    <row r="36" spans="1:11" ht="15.75" customHeight="1">
      <c r="A36" s="56"/>
      <c r="B36" s="81"/>
      <c r="C36" s="28" t="s">
        <v>70</v>
      </c>
      <c r="D36" s="7" t="s">
        <v>23</v>
      </c>
      <c r="E36" s="8" t="s">
        <v>24</v>
      </c>
      <c r="F36" s="10">
        <v>1</v>
      </c>
      <c r="G36" s="21">
        <f>E36*1000</f>
        <v>1500</v>
      </c>
      <c r="H36" s="9">
        <f>G36/F36</f>
        <v>1500</v>
      </c>
      <c r="I36" s="11">
        <v>2.4</v>
      </c>
      <c r="J36" s="12">
        <f>I36*H36</f>
        <v>3600</v>
      </c>
      <c r="K36" s="49"/>
    </row>
    <row r="37" spans="1:11" ht="15.75" customHeight="1">
      <c r="A37" s="53"/>
      <c r="B37" s="54"/>
      <c r="C37" s="54"/>
      <c r="D37" s="54"/>
      <c r="E37" s="54"/>
      <c r="F37" s="54"/>
      <c r="G37" s="54"/>
      <c r="H37" s="54"/>
      <c r="I37" s="54"/>
      <c r="J37" s="55"/>
    </row>
    <row r="38" spans="1:11" ht="15.75">
      <c r="A38" s="56" t="s">
        <v>41</v>
      </c>
      <c r="B38" s="57" t="s">
        <v>63</v>
      </c>
      <c r="C38" s="28" t="s">
        <v>40</v>
      </c>
      <c r="D38" s="7" t="s">
        <v>15</v>
      </c>
      <c r="E38" s="8" t="s">
        <v>64</v>
      </c>
      <c r="F38" s="10">
        <v>1000</v>
      </c>
      <c r="G38" s="21">
        <f>E38*1000</f>
        <v>2500</v>
      </c>
      <c r="H38" s="14">
        <f>G38/F38</f>
        <v>2.5</v>
      </c>
      <c r="I38" s="11">
        <v>438.31199999999995</v>
      </c>
      <c r="J38" s="12">
        <f>I38*H38</f>
        <v>1095.78</v>
      </c>
      <c r="K38" s="48" t="e">
        <f>J38+J40+#REF!+#REF!+#REF!+#REF!+#REF!+J42</f>
        <v>#REF!</v>
      </c>
    </row>
    <row r="39" spans="1:11" ht="15.75">
      <c r="A39" s="56"/>
      <c r="B39" s="58"/>
      <c r="C39" s="23" t="s">
        <v>44</v>
      </c>
      <c r="D39" s="7" t="s">
        <v>15</v>
      </c>
      <c r="E39" s="8" t="s">
        <v>64</v>
      </c>
      <c r="F39" s="10">
        <v>1000</v>
      </c>
      <c r="G39" s="21">
        <f>E39*1000</f>
        <v>2500</v>
      </c>
      <c r="H39" s="14">
        <f>G39/F39</f>
        <v>2.5</v>
      </c>
      <c r="I39" s="11"/>
      <c r="J39" s="12"/>
      <c r="K39" s="49"/>
    </row>
    <row r="40" spans="1:11" ht="15.75">
      <c r="A40" s="56"/>
      <c r="B40" s="58"/>
      <c r="C40" s="13" t="s">
        <v>65</v>
      </c>
      <c r="D40" s="7" t="s">
        <v>20</v>
      </c>
      <c r="E40" s="18"/>
      <c r="F40" s="9"/>
      <c r="G40" s="19" t="s">
        <v>62</v>
      </c>
      <c r="H40" s="14">
        <v>2</v>
      </c>
      <c r="I40" s="11">
        <v>240</v>
      </c>
      <c r="J40" s="12">
        <f>I40*H40</f>
        <v>480</v>
      </c>
      <c r="K40" s="49"/>
    </row>
    <row r="41" spans="1:11" ht="31.5">
      <c r="A41" s="56"/>
      <c r="B41" s="58"/>
      <c r="C41" s="17" t="s">
        <v>52</v>
      </c>
      <c r="D41" s="7" t="s">
        <v>53</v>
      </c>
      <c r="E41" s="8"/>
      <c r="F41" s="9">
        <v>100</v>
      </c>
      <c r="G41" s="29" t="s">
        <v>73</v>
      </c>
      <c r="H41" s="10">
        <v>6</v>
      </c>
      <c r="I41" s="24"/>
      <c r="J41" s="12"/>
      <c r="K41" s="49"/>
    </row>
    <row r="42" spans="1:11" ht="15.75">
      <c r="A42" s="56"/>
      <c r="B42" s="59"/>
      <c r="C42" s="28" t="s">
        <v>70</v>
      </c>
      <c r="D42" s="7" t="s">
        <v>23</v>
      </c>
      <c r="E42" s="8" t="s">
        <v>13</v>
      </c>
      <c r="F42" s="10">
        <v>1</v>
      </c>
      <c r="G42" s="21">
        <f>E42*1000</f>
        <v>500</v>
      </c>
      <c r="H42" s="10">
        <f>G42/F42</f>
        <v>500</v>
      </c>
      <c r="I42" s="11">
        <v>2.4</v>
      </c>
      <c r="J42" s="12">
        <f>I42*H42</f>
        <v>1200</v>
      </c>
      <c r="K42" s="49"/>
    </row>
    <row r="43" spans="1:11" ht="45" customHeight="1">
      <c r="A43" s="71"/>
      <c r="B43" s="72"/>
      <c r="C43" s="72"/>
      <c r="D43" s="72"/>
      <c r="E43" s="72"/>
      <c r="F43" s="72"/>
      <c r="G43" s="72"/>
      <c r="H43" s="72"/>
      <c r="I43" s="72"/>
      <c r="J43" s="73"/>
    </row>
    <row r="44" spans="1:11" ht="15.75" customHeight="1">
      <c r="A44" s="56"/>
      <c r="B44" s="79" t="s">
        <v>66</v>
      </c>
      <c r="C44" s="28" t="s">
        <v>70</v>
      </c>
      <c r="D44" s="22" t="s">
        <v>43</v>
      </c>
      <c r="E44" s="20">
        <v>0.5</v>
      </c>
      <c r="F44" s="21">
        <v>1</v>
      </c>
      <c r="G44" s="21">
        <f>E44*1000</f>
        <v>500</v>
      </c>
      <c r="H44" s="10">
        <f>G44/F44</f>
        <v>500</v>
      </c>
    </row>
    <row r="45" spans="1:11" ht="15.75">
      <c r="A45" s="56"/>
      <c r="B45" s="80"/>
      <c r="C45" s="23" t="s">
        <v>67</v>
      </c>
      <c r="D45" s="22" t="s">
        <v>31</v>
      </c>
      <c r="E45" s="20">
        <v>1.5</v>
      </c>
      <c r="F45" s="21">
        <v>200</v>
      </c>
      <c r="G45" s="21">
        <f>E45*1000</f>
        <v>1500</v>
      </c>
      <c r="H45" s="14">
        <f>G45/F45</f>
        <v>7.5</v>
      </c>
    </row>
    <row r="46" spans="1:11" ht="15.75">
      <c r="A46" s="56"/>
      <c r="B46" s="81"/>
      <c r="C46" s="13" t="s">
        <v>68</v>
      </c>
      <c r="D46" s="7" t="s">
        <v>20</v>
      </c>
      <c r="E46" s="18"/>
      <c r="F46" s="9"/>
      <c r="G46" s="30" t="s">
        <v>62</v>
      </c>
      <c r="H46" s="10">
        <v>2</v>
      </c>
    </row>
    <row r="48" spans="1:11">
      <c r="B48" s="75" t="s">
        <v>69</v>
      </c>
      <c r="C48" s="75"/>
      <c r="D48" s="75"/>
      <c r="E48" s="75"/>
      <c r="F48" s="75"/>
      <c r="G48" s="75"/>
      <c r="H48" s="75"/>
      <c r="I48" s="75"/>
    </row>
    <row r="49" spans="2:8" ht="15.75" customHeight="1">
      <c r="B49" s="1"/>
      <c r="F49" s="1"/>
      <c r="H49" s="1"/>
    </row>
    <row r="50" spans="2:8">
      <c r="B50" s="1"/>
      <c r="F50" s="1"/>
      <c r="H50" s="1"/>
    </row>
    <row r="51" spans="2:8">
      <c r="B51" s="1"/>
      <c r="F51" s="1"/>
      <c r="H51" s="1"/>
    </row>
    <row r="52" spans="2:8">
      <c r="B52" s="1"/>
      <c r="F52" s="1"/>
      <c r="H52" s="1"/>
    </row>
    <row r="53" spans="2:8" ht="22.5" customHeight="1">
      <c r="B53" s="1"/>
      <c r="F53" s="1"/>
      <c r="H53" s="1"/>
    </row>
    <row r="54" spans="2:8" ht="16.5" customHeight="1">
      <c r="B54" s="1"/>
      <c r="F54" s="1"/>
      <c r="H54" s="1"/>
    </row>
    <row r="55" spans="2:8">
      <c r="B55" s="1"/>
      <c r="F55" s="1"/>
      <c r="H55" s="1"/>
    </row>
  </sheetData>
  <mergeCells count="31">
    <mergeCell ref="G1:H1"/>
    <mergeCell ref="A2:H2"/>
    <mergeCell ref="A31:A36"/>
    <mergeCell ref="B31:B36"/>
    <mergeCell ref="B21:B29"/>
    <mergeCell ref="A43:J43"/>
    <mergeCell ref="A6:A19"/>
    <mergeCell ref="B6:B19"/>
    <mergeCell ref="K6:K19"/>
    <mergeCell ref="A20:J20"/>
    <mergeCell ref="A21:A29"/>
    <mergeCell ref="K21:K29"/>
    <mergeCell ref="B48:I48"/>
    <mergeCell ref="A44:A46"/>
    <mergeCell ref="B44:B46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K38:K42"/>
    <mergeCell ref="K31:K36"/>
    <mergeCell ref="A30:J30"/>
    <mergeCell ref="A37:J37"/>
    <mergeCell ref="A38:A42"/>
    <mergeCell ref="B38:B42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9"/>
  <sheetViews>
    <sheetView tabSelected="1" workbookViewId="0">
      <selection activeCell="F8" sqref="F8"/>
    </sheetView>
  </sheetViews>
  <sheetFormatPr defaultRowHeight="12.75"/>
  <cols>
    <col min="1" max="1" width="10.140625" style="31" customWidth="1"/>
    <col min="2" max="2" width="65" style="31" customWidth="1"/>
    <col min="3" max="3" width="33.5703125" style="31" customWidth="1"/>
    <col min="4" max="16384" width="9.140625" style="31"/>
  </cols>
  <sheetData>
    <row r="1" spans="1:3">
      <c r="C1" s="32"/>
    </row>
    <row r="2" spans="1:3" ht="15.75" customHeight="1">
      <c r="C2" s="33"/>
    </row>
    <row r="3" spans="1:3" ht="15" customHeight="1">
      <c r="C3" s="34"/>
    </row>
    <row r="4" spans="1:3" ht="15" customHeight="1">
      <c r="C4" s="35" t="s">
        <v>74</v>
      </c>
    </row>
    <row r="6" spans="1:3" ht="18">
      <c r="A6" s="89" t="s">
        <v>75</v>
      </c>
      <c r="B6" s="89"/>
      <c r="C6" s="89"/>
    </row>
    <row r="7" spans="1:3" ht="15.75" customHeight="1">
      <c r="A7" s="90" t="s">
        <v>76</v>
      </c>
      <c r="B7" s="90"/>
      <c r="C7" s="90"/>
    </row>
    <row r="8" spans="1:3" ht="18.75">
      <c r="A8" s="91"/>
      <c r="B8" s="91"/>
      <c r="C8" s="91"/>
    </row>
    <row r="10" spans="1:3" s="39" customFormat="1" ht="18.75">
      <c r="A10" s="36" t="s">
        <v>77</v>
      </c>
      <c r="B10" s="37" t="s">
        <v>78</v>
      </c>
      <c r="C10" s="38"/>
    </row>
    <row r="11" spans="1:3" s="39" customFormat="1" ht="18.75">
      <c r="A11" s="36" t="s">
        <v>79</v>
      </c>
      <c r="B11" s="37" t="s">
        <v>80</v>
      </c>
      <c r="C11" s="38"/>
    </row>
    <row r="12" spans="1:3" s="39" customFormat="1" ht="18.75">
      <c r="A12" s="36" t="s">
        <v>81</v>
      </c>
      <c r="B12" s="37" t="s">
        <v>82</v>
      </c>
      <c r="C12" s="38"/>
    </row>
    <row r="13" spans="1:3" s="39" customFormat="1" ht="18.75">
      <c r="A13" s="36" t="s">
        <v>83</v>
      </c>
      <c r="B13" s="37" t="s">
        <v>84</v>
      </c>
      <c r="C13" s="38"/>
    </row>
    <row r="14" spans="1:3" s="39" customFormat="1" ht="15.75" customHeight="1">
      <c r="A14" s="36" t="s">
        <v>85</v>
      </c>
      <c r="B14" s="37" t="s">
        <v>86</v>
      </c>
      <c r="C14" s="38"/>
    </row>
    <row r="15" spans="1:3" s="39" customFormat="1" ht="18.75">
      <c r="A15" s="36" t="s">
        <v>87</v>
      </c>
      <c r="B15" s="37" t="s">
        <v>88</v>
      </c>
      <c r="C15" s="38"/>
    </row>
    <row r="16" spans="1:3" s="39" customFormat="1" ht="15.75" customHeight="1">
      <c r="A16" s="36" t="s">
        <v>89</v>
      </c>
      <c r="B16" s="37" t="s">
        <v>90</v>
      </c>
      <c r="C16" s="38"/>
    </row>
    <row r="17" spans="1:3" s="39" customFormat="1" ht="18.75">
      <c r="A17" s="36" t="s">
        <v>91</v>
      </c>
      <c r="B17" s="37" t="s">
        <v>92</v>
      </c>
      <c r="C17" s="38"/>
    </row>
    <row r="18" spans="1:3" s="39" customFormat="1" ht="18.75">
      <c r="A18" s="36" t="s">
        <v>93</v>
      </c>
      <c r="B18" s="37" t="s">
        <v>94</v>
      </c>
      <c r="C18" s="38"/>
    </row>
    <row r="19" spans="1:3" s="39" customFormat="1" ht="18.75">
      <c r="A19" s="36" t="s">
        <v>95</v>
      </c>
      <c r="B19" s="37" t="s">
        <v>96</v>
      </c>
      <c r="C19" s="38"/>
    </row>
    <row r="20" spans="1:3" s="39" customFormat="1" ht="15.75" customHeight="1">
      <c r="A20" s="36" t="s">
        <v>97</v>
      </c>
      <c r="B20" s="40" t="s">
        <v>98</v>
      </c>
      <c r="C20" s="41"/>
    </row>
    <row r="21" spans="1:3" s="39" customFormat="1" ht="18.75">
      <c r="A21" s="36" t="s">
        <v>99</v>
      </c>
      <c r="B21" s="37" t="s">
        <v>100</v>
      </c>
      <c r="C21" s="38"/>
    </row>
    <row r="22" spans="1:3" s="39" customFormat="1" ht="18.75">
      <c r="A22" s="36" t="s">
        <v>101</v>
      </c>
      <c r="B22" s="37" t="s">
        <v>80</v>
      </c>
      <c r="C22" s="38"/>
    </row>
    <row r="23" spans="1:3" s="39" customFormat="1" ht="18.75">
      <c r="A23" s="36" t="s">
        <v>102</v>
      </c>
      <c r="B23" s="37" t="s">
        <v>103</v>
      </c>
      <c r="C23" s="38"/>
    </row>
    <row r="24" spans="1:3" s="39" customFormat="1" ht="15.75" customHeight="1">
      <c r="A24" s="36" t="s">
        <v>104</v>
      </c>
      <c r="B24" s="37" t="s">
        <v>105</v>
      </c>
      <c r="C24" s="38"/>
    </row>
    <row r="25" spans="1:3" s="39" customFormat="1" ht="18.75">
      <c r="A25" s="36" t="s">
        <v>106</v>
      </c>
      <c r="B25" s="37" t="s">
        <v>107</v>
      </c>
      <c r="C25" s="38"/>
    </row>
    <row r="26" spans="1:3" s="39" customFormat="1" ht="18.75">
      <c r="A26" s="36" t="s">
        <v>108</v>
      </c>
      <c r="B26" s="37" t="s">
        <v>109</v>
      </c>
      <c r="C26" s="38"/>
    </row>
    <row r="27" spans="1:3" s="39" customFormat="1" ht="18.75">
      <c r="A27" s="36" t="s">
        <v>110</v>
      </c>
      <c r="B27" s="37" t="s">
        <v>111</v>
      </c>
      <c r="C27" s="38"/>
    </row>
    <row r="28" spans="1:3" s="39" customFormat="1" ht="22.5" customHeight="1">
      <c r="A28" s="36" t="s">
        <v>112</v>
      </c>
      <c r="B28" s="37" t="s">
        <v>113</v>
      </c>
      <c r="C28" s="38"/>
    </row>
    <row r="29" spans="1:3" s="39" customFormat="1" ht="24.75" customHeight="1">
      <c r="A29" s="36" t="s">
        <v>114</v>
      </c>
      <c r="B29" s="37" t="s">
        <v>115</v>
      </c>
      <c r="C29" s="38"/>
    </row>
    <row r="30" spans="1:3" s="39" customFormat="1" ht="18.75">
      <c r="A30" s="36" t="s">
        <v>116</v>
      </c>
      <c r="B30" s="37" t="s">
        <v>117</v>
      </c>
      <c r="C30" s="38"/>
    </row>
    <row r="31" spans="1:3" s="39" customFormat="1" ht="20.25" customHeight="1">
      <c r="A31" s="36" t="s">
        <v>118</v>
      </c>
      <c r="B31" s="37" t="s">
        <v>119</v>
      </c>
      <c r="C31" s="38"/>
    </row>
    <row r="32" spans="1:3" s="39" customFormat="1" ht="20.25" customHeight="1">
      <c r="A32" s="42" t="s">
        <v>120</v>
      </c>
      <c r="B32" s="37" t="s">
        <v>121</v>
      </c>
      <c r="C32" s="38"/>
    </row>
    <row r="33" spans="1:3" s="39" customFormat="1" ht="18.75">
      <c r="A33" s="42" t="s">
        <v>122</v>
      </c>
      <c r="B33" s="37" t="s">
        <v>123</v>
      </c>
      <c r="C33" s="38"/>
    </row>
    <row r="34" spans="1:3" s="39" customFormat="1" ht="18.75">
      <c r="A34" s="42" t="s">
        <v>124</v>
      </c>
      <c r="B34" s="37" t="s">
        <v>125</v>
      </c>
      <c r="C34" s="38"/>
    </row>
    <row r="35" spans="1:3" s="39" customFormat="1" ht="18.75">
      <c r="A35" s="42" t="s">
        <v>126</v>
      </c>
      <c r="B35" s="37" t="s">
        <v>127</v>
      </c>
      <c r="C35" s="38"/>
    </row>
    <row r="36" spans="1:3" s="39" customFormat="1" ht="18.75">
      <c r="A36" s="36" t="s">
        <v>128</v>
      </c>
      <c r="B36" s="37" t="s">
        <v>129</v>
      </c>
      <c r="C36" s="38"/>
    </row>
    <row r="37" spans="1:3" s="39" customFormat="1" ht="15.75" customHeight="1">
      <c r="A37" s="36" t="s">
        <v>130</v>
      </c>
      <c r="B37" s="37" t="s">
        <v>131</v>
      </c>
      <c r="C37" s="38"/>
    </row>
    <row r="38" spans="1:3" s="39" customFormat="1" ht="18.75">
      <c r="A38" s="36" t="s">
        <v>132</v>
      </c>
      <c r="B38" s="37" t="s">
        <v>133</v>
      </c>
      <c r="C38" s="38"/>
    </row>
    <row r="39" spans="1:3" s="39" customFormat="1" ht="15.75" customHeight="1">
      <c r="A39" s="42" t="s">
        <v>134</v>
      </c>
      <c r="B39" s="37" t="s">
        <v>135</v>
      </c>
      <c r="C39" s="38"/>
    </row>
    <row r="40" spans="1:3" s="39" customFormat="1" ht="18.75">
      <c r="A40" s="36" t="s">
        <v>136</v>
      </c>
      <c r="B40" s="37" t="s">
        <v>137</v>
      </c>
      <c r="C40" s="38"/>
    </row>
    <row r="41" spans="1:3" s="39" customFormat="1" ht="18.75">
      <c r="A41" s="36" t="s">
        <v>138</v>
      </c>
      <c r="B41" s="37" t="s">
        <v>139</v>
      </c>
      <c r="C41" s="38"/>
    </row>
    <row r="42" spans="1:3" s="39" customFormat="1" ht="18.75">
      <c r="A42" s="42" t="s">
        <v>140</v>
      </c>
      <c r="B42" s="37" t="s">
        <v>141</v>
      </c>
      <c r="C42" s="38"/>
    </row>
    <row r="43" spans="1:3" s="39" customFormat="1" ht="18.75">
      <c r="A43" s="42" t="s">
        <v>142</v>
      </c>
      <c r="B43" s="37" t="s">
        <v>143</v>
      </c>
      <c r="C43" s="38"/>
    </row>
    <row r="44" spans="1:3" s="39" customFormat="1" ht="18.75">
      <c r="A44" s="42" t="s">
        <v>144</v>
      </c>
      <c r="B44" s="37" t="s">
        <v>145</v>
      </c>
      <c r="C44" s="38"/>
    </row>
    <row r="45" spans="1:3" s="39" customFormat="1" ht="15.75" customHeight="1">
      <c r="A45" s="42" t="s">
        <v>146</v>
      </c>
      <c r="B45" s="37" t="s">
        <v>147</v>
      </c>
      <c r="C45" s="38"/>
    </row>
    <row r="46" spans="1:3" s="39" customFormat="1" ht="18.75">
      <c r="A46" s="42" t="s">
        <v>148</v>
      </c>
      <c r="B46" s="37" t="s">
        <v>149</v>
      </c>
      <c r="C46" s="38"/>
    </row>
    <row r="47" spans="1:3" s="39" customFormat="1" ht="18.75">
      <c r="A47" s="42" t="s">
        <v>150</v>
      </c>
      <c r="B47" s="37" t="s">
        <v>151</v>
      </c>
      <c r="C47" s="38"/>
    </row>
    <row r="48" spans="1:3" s="39" customFormat="1" ht="18.75">
      <c r="A48" s="42" t="s">
        <v>152</v>
      </c>
      <c r="B48" s="37" t="s">
        <v>153</v>
      </c>
      <c r="C48" s="38"/>
    </row>
    <row r="49" spans="1:3" s="39" customFormat="1" ht="15.75" customHeight="1">
      <c r="A49" s="42" t="s">
        <v>154</v>
      </c>
      <c r="B49" s="37" t="s">
        <v>155</v>
      </c>
      <c r="C49" s="38"/>
    </row>
    <row r="50" spans="1:3" s="39" customFormat="1" ht="15.75" customHeight="1">
      <c r="A50" s="42" t="s">
        <v>156</v>
      </c>
      <c r="B50" s="37" t="s">
        <v>157</v>
      </c>
      <c r="C50" s="38"/>
    </row>
    <row r="51" spans="1:3" s="39" customFormat="1" ht="18.75">
      <c r="A51" s="42" t="s">
        <v>158</v>
      </c>
      <c r="B51" s="37" t="s">
        <v>159</v>
      </c>
      <c r="C51" s="38"/>
    </row>
    <row r="52" spans="1:3" s="39" customFormat="1" ht="18.75">
      <c r="A52" s="36" t="s">
        <v>160</v>
      </c>
      <c r="B52" s="37" t="s">
        <v>161</v>
      </c>
      <c r="C52" s="38"/>
    </row>
    <row r="53" spans="1:3" s="39" customFormat="1" ht="18.75">
      <c r="A53" s="42" t="s">
        <v>162</v>
      </c>
      <c r="B53" s="37" t="s">
        <v>163</v>
      </c>
      <c r="C53" s="38"/>
    </row>
    <row r="54" spans="1:3" s="39" customFormat="1" ht="18.75">
      <c r="A54" s="42" t="s">
        <v>164</v>
      </c>
      <c r="B54" s="37" t="s">
        <v>165</v>
      </c>
      <c r="C54" s="38"/>
    </row>
    <row r="55" spans="1:3" s="39" customFormat="1" ht="18.75">
      <c r="A55" s="42" t="s">
        <v>166</v>
      </c>
      <c r="B55" s="37" t="s">
        <v>167</v>
      </c>
      <c r="C55" s="38"/>
    </row>
    <row r="56" spans="1:3" s="39" customFormat="1" ht="15" customHeight="1">
      <c r="A56" s="36" t="s">
        <v>168</v>
      </c>
      <c r="B56" s="37" t="s">
        <v>169</v>
      </c>
      <c r="C56" s="38"/>
    </row>
    <row r="57" spans="1:3" s="39" customFormat="1" ht="18.75">
      <c r="A57" s="42" t="s">
        <v>170</v>
      </c>
      <c r="B57" s="37" t="s">
        <v>171</v>
      </c>
      <c r="C57" s="38"/>
    </row>
    <row r="58" spans="1:3" s="39" customFormat="1" ht="18.75">
      <c r="A58" s="42" t="s">
        <v>172</v>
      </c>
      <c r="B58" s="37" t="s">
        <v>173</v>
      </c>
      <c r="C58" s="38"/>
    </row>
    <row r="59" spans="1:3" s="39" customFormat="1" ht="18.75">
      <c r="A59" s="43" t="s">
        <v>174</v>
      </c>
      <c r="B59" s="37" t="s">
        <v>175</v>
      </c>
      <c r="C59" s="38"/>
    </row>
    <row r="60" spans="1:3" s="39" customFormat="1" ht="18.75">
      <c r="A60" s="36" t="s">
        <v>176</v>
      </c>
      <c r="B60" s="37" t="s">
        <v>177</v>
      </c>
      <c r="C60" s="38"/>
    </row>
    <row r="61" spans="1:3" s="39" customFormat="1" ht="18.75">
      <c r="A61" s="42" t="s">
        <v>178</v>
      </c>
      <c r="B61" s="37" t="s">
        <v>179</v>
      </c>
      <c r="C61" s="38"/>
    </row>
    <row r="62" spans="1:3" s="39" customFormat="1" ht="18.75">
      <c r="A62" s="42" t="s">
        <v>180</v>
      </c>
      <c r="B62" s="37" t="s">
        <v>181</v>
      </c>
      <c r="C62" s="38"/>
    </row>
    <row r="63" spans="1:3" s="39" customFormat="1" ht="18.75">
      <c r="A63" s="42" t="s">
        <v>182</v>
      </c>
      <c r="B63" s="37" t="s">
        <v>183</v>
      </c>
      <c r="C63" s="38"/>
    </row>
    <row r="64" spans="1:3" s="39" customFormat="1" ht="18.75">
      <c r="A64" s="36" t="s">
        <v>184</v>
      </c>
      <c r="B64" s="37" t="s">
        <v>185</v>
      </c>
      <c r="C64" s="38"/>
    </row>
    <row r="65" spans="1:3" s="39" customFormat="1" ht="18.75">
      <c r="A65" s="36" t="s">
        <v>186</v>
      </c>
      <c r="B65" s="37" t="s">
        <v>187</v>
      </c>
      <c r="C65" s="38"/>
    </row>
    <row r="66" spans="1:3" s="39" customFormat="1" ht="18.75">
      <c r="A66" s="36" t="s">
        <v>188</v>
      </c>
      <c r="B66" s="40" t="s">
        <v>189</v>
      </c>
      <c r="C66" s="38"/>
    </row>
    <row r="67" spans="1:3" s="39" customFormat="1" ht="18.75">
      <c r="A67" s="36" t="s">
        <v>190</v>
      </c>
      <c r="B67" s="37" t="s">
        <v>191</v>
      </c>
      <c r="C67" s="38"/>
    </row>
    <row r="68" spans="1:3" s="39" customFormat="1" ht="18.75">
      <c r="A68" s="36" t="s">
        <v>192</v>
      </c>
      <c r="B68" s="37" t="s">
        <v>80</v>
      </c>
      <c r="C68" s="38"/>
    </row>
    <row r="69" spans="1:3" s="39" customFormat="1" ht="18.75">
      <c r="A69" s="36" t="s">
        <v>193</v>
      </c>
      <c r="B69" s="37" t="s">
        <v>100</v>
      </c>
      <c r="C69" s="38"/>
    </row>
    <row r="70" spans="1:3" s="39" customFormat="1" ht="18.75">
      <c r="A70" s="36" t="s">
        <v>194</v>
      </c>
      <c r="B70" s="37" t="s">
        <v>103</v>
      </c>
      <c r="C70" s="38"/>
    </row>
    <row r="71" spans="1:3" s="39" customFormat="1" ht="18.75">
      <c r="A71" s="36" t="s">
        <v>195</v>
      </c>
      <c r="B71" s="37" t="s">
        <v>105</v>
      </c>
      <c r="C71" s="38"/>
    </row>
    <row r="72" spans="1:3" s="39" customFormat="1" ht="18.75">
      <c r="A72" s="36" t="s">
        <v>196</v>
      </c>
      <c r="B72" s="37" t="s">
        <v>197</v>
      </c>
      <c r="C72" s="38"/>
    </row>
    <row r="73" spans="1:3" s="39" customFormat="1" ht="18.75">
      <c r="A73" s="36" t="s">
        <v>198</v>
      </c>
      <c r="B73" s="37" t="s">
        <v>117</v>
      </c>
      <c r="C73" s="38"/>
    </row>
    <row r="74" spans="1:3" s="39" customFormat="1" ht="18.75">
      <c r="A74" s="36" t="s">
        <v>199</v>
      </c>
      <c r="B74" s="37" t="s">
        <v>121</v>
      </c>
      <c r="C74" s="38"/>
    </row>
    <row r="75" spans="1:3" s="39" customFormat="1" ht="18.75">
      <c r="A75" s="36" t="s">
        <v>200</v>
      </c>
      <c r="B75" s="37" t="s">
        <v>125</v>
      </c>
      <c r="C75" s="38"/>
    </row>
    <row r="76" spans="1:3" s="39" customFormat="1" ht="18.75">
      <c r="A76" s="36" t="s">
        <v>201</v>
      </c>
      <c r="B76" s="37" t="s">
        <v>202</v>
      </c>
      <c r="C76" s="38"/>
    </row>
    <row r="77" spans="1:3" s="39" customFormat="1" ht="18.75">
      <c r="A77" s="36" t="s">
        <v>203</v>
      </c>
      <c r="B77" s="37" t="s">
        <v>204</v>
      </c>
      <c r="C77" s="38"/>
    </row>
    <row r="78" spans="1:3" s="39" customFormat="1" ht="18.75">
      <c r="A78" s="36" t="s">
        <v>205</v>
      </c>
      <c r="B78" s="37" t="s">
        <v>206</v>
      </c>
      <c r="C78" s="38"/>
    </row>
    <row r="79" spans="1:3" s="39" customFormat="1" ht="18.75">
      <c r="A79" s="36" t="s">
        <v>207</v>
      </c>
      <c r="B79" s="37" t="s">
        <v>208</v>
      </c>
      <c r="C79" s="38"/>
    </row>
    <row r="80" spans="1:3" s="39" customFormat="1" ht="18.75">
      <c r="A80" s="36" t="s">
        <v>209</v>
      </c>
      <c r="B80" s="47" t="s">
        <v>210</v>
      </c>
      <c r="C80" s="38"/>
    </row>
    <row r="81" spans="1:3" s="39" customFormat="1" ht="18.75">
      <c r="A81" s="36" t="s">
        <v>211</v>
      </c>
      <c r="B81" s="37" t="s">
        <v>212</v>
      </c>
      <c r="C81" s="38"/>
    </row>
    <row r="82" spans="1:3" s="39" customFormat="1" ht="18.75">
      <c r="A82" s="36" t="s">
        <v>213</v>
      </c>
      <c r="B82" s="37" t="s">
        <v>169</v>
      </c>
      <c r="C82" s="38"/>
    </row>
    <row r="83" spans="1:3" s="39" customFormat="1" ht="18.75">
      <c r="A83" s="42" t="s">
        <v>214</v>
      </c>
      <c r="B83" s="37" t="s">
        <v>171</v>
      </c>
      <c r="C83" s="38"/>
    </row>
    <row r="84" spans="1:3" s="39" customFormat="1" ht="18.75">
      <c r="A84" s="42" t="s">
        <v>215</v>
      </c>
      <c r="B84" s="37" t="s">
        <v>175</v>
      </c>
      <c r="C84" s="38"/>
    </row>
    <row r="85" spans="1:3" s="39" customFormat="1" ht="18.75">
      <c r="A85" s="36" t="s">
        <v>216</v>
      </c>
      <c r="B85" s="37" t="s">
        <v>181</v>
      </c>
      <c r="C85" s="38"/>
    </row>
    <row r="86" spans="1:3" s="39" customFormat="1" ht="18.75">
      <c r="A86" s="44" t="s">
        <v>217</v>
      </c>
      <c r="B86" s="37" t="s">
        <v>179</v>
      </c>
      <c r="C86" s="38"/>
    </row>
    <row r="87" spans="1:3" s="39" customFormat="1" ht="18.75">
      <c r="A87" s="36" t="s">
        <v>218</v>
      </c>
      <c r="B87" s="37" t="s">
        <v>219</v>
      </c>
      <c r="C87" s="38"/>
    </row>
    <row r="88" spans="1:3" s="39" customFormat="1" ht="18.75">
      <c r="A88" s="36" t="s">
        <v>220</v>
      </c>
      <c r="B88" s="37" t="s">
        <v>111</v>
      </c>
      <c r="C88" s="38"/>
    </row>
    <row r="89" spans="1:3" s="39" customFormat="1" ht="18.75">
      <c r="A89" s="36" t="s">
        <v>221</v>
      </c>
      <c r="B89" s="40" t="s">
        <v>222</v>
      </c>
      <c r="C89" s="38"/>
    </row>
    <row r="90" spans="1:3" s="39" customFormat="1" ht="18.75">
      <c r="A90" s="36" t="s">
        <v>223</v>
      </c>
      <c r="B90" s="37" t="s">
        <v>191</v>
      </c>
      <c r="C90" s="38"/>
    </row>
    <row r="91" spans="1:3" s="39" customFormat="1" ht="18.75">
      <c r="A91" s="36" t="s">
        <v>224</v>
      </c>
      <c r="B91" s="37" t="s">
        <v>80</v>
      </c>
      <c r="C91" s="38"/>
    </row>
    <row r="92" spans="1:3" s="39" customFormat="1" ht="18.75">
      <c r="A92" s="36" t="s">
        <v>225</v>
      </c>
      <c r="B92" s="37" t="s">
        <v>100</v>
      </c>
      <c r="C92" s="38"/>
    </row>
    <row r="93" spans="1:3" s="39" customFormat="1" ht="18.75">
      <c r="A93" s="36" t="s">
        <v>226</v>
      </c>
      <c r="B93" s="37" t="s">
        <v>212</v>
      </c>
      <c r="C93" s="38"/>
    </row>
    <row r="94" spans="1:3" s="39" customFormat="1" ht="18.75">
      <c r="A94" s="36" t="s">
        <v>227</v>
      </c>
      <c r="B94" s="37" t="s">
        <v>179</v>
      </c>
      <c r="C94" s="38"/>
    </row>
    <row r="95" spans="1:3" s="39" customFormat="1" ht="18.75">
      <c r="A95" s="36" t="s">
        <v>228</v>
      </c>
      <c r="B95" s="37" t="s">
        <v>169</v>
      </c>
      <c r="C95" s="38"/>
    </row>
    <row r="96" spans="1:3" s="39" customFormat="1" ht="18.75">
      <c r="A96" s="36" t="s">
        <v>229</v>
      </c>
      <c r="B96" s="37" t="s">
        <v>171</v>
      </c>
      <c r="C96" s="38"/>
    </row>
    <row r="97" spans="1:3" s="39" customFormat="1" ht="18.75">
      <c r="A97" s="36" t="s">
        <v>230</v>
      </c>
      <c r="B97" s="37" t="s">
        <v>175</v>
      </c>
      <c r="C97" s="38"/>
    </row>
    <row r="98" spans="1:3" s="39" customFormat="1" ht="18.75">
      <c r="A98" s="36" t="s">
        <v>231</v>
      </c>
      <c r="B98" s="37" t="s">
        <v>232</v>
      </c>
      <c r="C98" s="38"/>
    </row>
    <row r="99" spans="1:3" s="39" customFormat="1" ht="18.75">
      <c r="A99" s="36" t="s">
        <v>233</v>
      </c>
      <c r="B99" s="40" t="s">
        <v>234</v>
      </c>
      <c r="C99" s="38"/>
    </row>
    <row r="100" spans="1:3" s="39" customFormat="1" ht="18.75">
      <c r="A100" s="36" t="s">
        <v>235</v>
      </c>
      <c r="B100" s="37" t="s">
        <v>191</v>
      </c>
      <c r="C100" s="38"/>
    </row>
    <row r="101" spans="1:3" s="39" customFormat="1" ht="18.75">
      <c r="A101" s="36" t="s">
        <v>236</v>
      </c>
      <c r="B101" s="37" t="s">
        <v>80</v>
      </c>
      <c r="C101" s="38"/>
    </row>
    <row r="102" spans="1:3" s="39" customFormat="1" ht="18.75">
      <c r="A102" s="36" t="s">
        <v>237</v>
      </c>
      <c r="B102" s="37" t="s">
        <v>103</v>
      </c>
      <c r="C102" s="38"/>
    </row>
    <row r="103" spans="1:3" s="39" customFormat="1" ht="18.75">
      <c r="A103" s="36" t="s">
        <v>238</v>
      </c>
      <c r="B103" s="37" t="s">
        <v>105</v>
      </c>
      <c r="C103" s="38"/>
    </row>
    <row r="104" spans="1:3" s="39" customFormat="1" ht="18.75">
      <c r="A104" s="36" t="s">
        <v>239</v>
      </c>
      <c r="B104" s="37" t="s">
        <v>111</v>
      </c>
      <c r="C104" s="38"/>
    </row>
    <row r="105" spans="1:3" s="39" customFormat="1" ht="18.75">
      <c r="A105" s="36" t="s">
        <v>240</v>
      </c>
      <c r="B105" s="37" t="s">
        <v>113</v>
      </c>
      <c r="C105" s="38"/>
    </row>
    <row r="106" spans="1:3" s="39" customFormat="1" ht="18.75">
      <c r="A106" s="36" t="s">
        <v>241</v>
      </c>
      <c r="B106" s="37" t="s">
        <v>115</v>
      </c>
      <c r="C106" s="38"/>
    </row>
    <row r="107" spans="1:3" s="39" customFormat="1" ht="18.75">
      <c r="A107" s="36" t="s">
        <v>242</v>
      </c>
      <c r="B107" s="37" t="s">
        <v>117</v>
      </c>
      <c r="C107" s="38"/>
    </row>
    <row r="108" spans="1:3" s="39" customFormat="1" ht="18.75">
      <c r="A108" s="36" t="s">
        <v>243</v>
      </c>
      <c r="B108" s="37" t="s">
        <v>121</v>
      </c>
      <c r="C108" s="38"/>
    </row>
    <row r="109" spans="1:3" s="39" customFormat="1" ht="18.75">
      <c r="A109" s="36" t="s">
        <v>244</v>
      </c>
      <c r="B109" s="37" t="s">
        <v>125</v>
      </c>
      <c r="C109" s="38"/>
    </row>
    <row r="110" spans="1:3" s="39" customFormat="1" ht="18.75">
      <c r="A110" s="36" t="s">
        <v>245</v>
      </c>
      <c r="B110" s="37" t="s">
        <v>202</v>
      </c>
      <c r="C110" s="38"/>
    </row>
    <row r="111" spans="1:3" s="39" customFormat="1" ht="18.75">
      <c r="A111" s="36" t="s">
        <v>246</v>
      </c>
      <c r="B111" s="37" t="s">
        <v>204</v>
      </c>
      <c r="C111" s="38"/>
    </row>
    <row r="112" spans="1:3" s="39" customFormat="1" ht="18.75">
      <c r="A112" s="36" t="s">
        <v>247</v>
      </c>
      <c r="B112" s="37" t="s">
        <v>206</v>
      </c>
      <c r="C112" s="38"/>
    </row>
    <row r="113" spans="1:3" s="39" customFormat="1" ht="18.75">
      <c r="A113" s="36" t="s">
        <v>248</v>
      </c>
      <c r="B113" s="37" t="s">
        <v>208</v>
      </c>
      <c r="C113" s="38"/>
    </row>
    <row r="114" spans="1:3" s="39" customFormat="1" ht="18.75">
      <c r="A114" s="36" t="s">
        <v>249</v>
      </c>
      <c r="B114" s="37" t="s">
        <v>250</v>
      </c>
      <c r="C114" s="38"/>
    </row>
    <row r="115" spans="1:3" s="39" customFormat="1" ht="18.75">
      <c r="A115" s="36" t="s">
        <v>251</v>
      </c>
      <c r="B115" s="37" t="s">
        <v>163</v>
      </c>
      <c r="C115" s="38"/>
    </row>
    <row r="116" spans="1:3" s="39" customFormat="1" ht="18.75">
      <c r="A116" s="36" t="s">
        <v>252</v>
      </c>
      <c r="B116" s="37" t="s">
        <v>181</v>
      </c>
      <c r="C116" s="38"/>
    </row>
    <row r="117" spans="1:3" s="39" customFormat="1" ht="18.75">
      <c r="A117" s="36" t="s">
        <v>253</v>
      </c>
      <c r="B117" s="37" t="s">
        <v>254</v>
      </c>
      <c r="C117" s="38"/>
    </row>
    <row r="118" spans="1:3" s="39" customFormat="1" ht="18.75">
      <c r="A118" s="36" t="s">
        <v>255</v>
      </c>
      <c r="B118" s="85" t="s">
        <v>256</v>
      </c>
      <c r="C118" s="86"/>
    </row>
    <row r="119" spans="1:3" s="39" customFormat="1" ht="18.75">
      <c r="A119" s="36" t="s">
        <v>257</v>
      </c>
      <c r="B119" s="37" t="s">
        <v>191</v>
      </c>
      <c r="C119" s="38"/>
    </row>
    <row r="120" spans="1:3" s="39" customFormat="1" ht="18.75">
      <c r="A120" s="36" t="s">
        <v>258</v>
      </c>
      <c r="B120" s="37" t="s">
        <v>80</v>
      </c>
      <c r="C120" s="38"/>
    </row>
    <row r="121" spans="1:3" s="39" customFormat="1" ht="18.75">
      <c r="A121" s="36" t="s">
        <v>259</v>
      </c>
      <c r="B121" s="37" t="s">
        <v>100</v>
      </c>
      <c r="C121" s="38"/>
    </row>
    <row r="122" spans="1:3" s="39" customFormat="1" ht="18.75">
      <c r="A122" s="36" t="s">
        <v>260</v>
      </c>
      <c r="B122" s="37" t="s">
        <v>261</v>
      </c>
      <c r="C122" s="38"/>
    </row>
    <row r="123" spans="1:3" s="39" customFormat="1" ht="18.75">
      <c r="A123" s="36" t="s">
        <v>262</v>
      </c>
      <c r="B123" s="37" t="s">
        <v>105</v>
      </c>
      <c r="C123" s="38"/>
    </row>
    <row r="124" spans="1:3" s="39" customFormat="1" ht="18.75">
      <c r="A124" s="36" t="s">
        <v>263</v>
      </c>
      <c r="B124" s="37" t="s">
        <v>107</v>
      </c>
      <c r="C124" s="38"/>
    </row>
    <row r="125" spans="1:3" s="39" customFormat="1" ht="18.75">
      <c r="A125" s="36" t="s">
        <v>264</v>
      </c>
      <c r="B125" s="37" t="s">
        <v>109</v>
      </c>
      <c r="C125" s="38"/>
    </row>
    <row r="126" spans="1:3" s="39" customFormat="1" ht="18.75">
      <c r="A126" s="36" t="s">
        <v>265</v>
      </c>
      <c r="B126" s="37" t="s">
        <v>111</v>
      </c>
      <c r="C126" s="38"/>
    </row>
    <row r="127" spans="1:3" s="39" customFormat="1" ht="18.75">
      <c r="A127" s="36" t="s">
        <v>266</v>
      </c>
      <c r="B127" s="37" t="s">
        <v>113</v>
      </c>
      <c r="C127" s="38"/>
    </row>
    <row r="128" spans="1:3" s="39" customFormat="1" ht="18.75">
      <c r="A128" s="36" t="s">
        <v>267</v>
      </c>
      <c r="B128" s="37" t="s">
        <v>197</v>
      </c>
      <c r="C128" s="38"/>
    </row>
    <row r="129" spans="1:3" s="39" customFormat="1" ht="18.75">
      <c r="A129" s="36" t="s">
        <v>268</v>
      </c>
      <c r="B129" s="87" t="s">
        <v>269</v>
      </c>
      <c r="C129" s="88"/>
    </row>
    <row r="130" spans="1:3" s="39" customFormat="1" ht="18.75">
      <c r="A130" s="36" t="s">
        <v>270</v>
      </c>
      <c r="B130" s="37" t="s">
        <v>151</v>
      </c>
      <c r="C130" s="38"/>
    </row>
    <row r="131" spans="1:3" s="39" customFormat="1" ht="18.75">
      <c r="A131" s="36" t="s">
        <v>271</v>
      </c>
      <c r="B131" s="37" t="s">
        <v>129</v>
      </c>
      <c r="C131" s="38"/>
    </row>
    <row r="132" spans="1:3" s="39" customFormat="1" ht="18.75">
      <c r="A132" s="45" t="s">
        <v>272</v>
      </c>
      <c r="B132" s="37" t="s">
        <v>157</v>
      </c>
      <c r="C132" s="38"/>
    </row>
    <row r="133" spans="1:3" s="39" customFormat="1" ht="18.75">
      <c r="A133" s="36" t="s">
        <v>273</v>
      </c>
      <c r="B133" s="37" t="s">
        <v>117</v>
      </c>
      <c r="C133" s="38"/>
    </row>
    <row r="134" spans="1:3" s="39" customFormat="1" ht="18.75">
      <c r="A134" s="36" t="s">
        <v>274</v>
      </c>
      <c r="B134" s="37" t="s">
        <v>119</v>
      </c>
      <c r="C134" s="38"/>
    </row>
    <row r="135" spans="1:3" s="39" customFormat="1" ht="18.75">
      <c r="A135" s="42" t="s">
        <v>275</v>
      </c>
      <c r="B135" s="37" t="s">
        <v>121</v>
      </c>
      <c r="C135" s="38"/>
    </row>
    <row r="136" spans="1:3" s="39" customFormat="1" ht="18.75">
      <c r="A136" s="42" t="s">
        <v>276</v>
      </c>
      <c r="B136" s="37" t="s">
        <v>123</v>
      </c>
      <c r="C136" s="38"/>
    </row>
    <row r="137" spans="1:3" s="39" customFormat="1" ht="18.75">
      <c r="A137" s="36" t="s">
        <v>277</v>
      </c>
      <c r="B137" s="37" t="s">
        <v>202</v>
      </c>
      <c r="C137" s="38"/>
    </row>
    <row r="138" spans="1:3" s="39" customFormat="1" ht="18.75">
      <c r="A138" s="36" t="s">
        <v>278</v>
      </c>
      <c r="B138" s="37" t="s">
        <v>204</v>
      </c>
      <c r="C138" s="38"/>
    </row>
    <row r="139" spans="1:3" s="39" customFormat="1" ht="18.75">
      <c r="A139" s="36" t="s">
        <v>279</v>
      </c>
      <c r="B139" s="37" t="s">
        <v>206</v>
      </c>
      <c r="C139" s="38"/>
    </row>
    <row r="140" spans="1:3" s="39" customFormat="1" ht="18.75">
      <c r="A140" s="36" t="s">
        <v>280</v>
      </c>
      <c r="B140" s="37" t="s">
        <v>208</v>
      </c>
      <c r="C140" s="38"/>
    </row>
    <row r="141" spans="1:3" s="39" customFormat="1" ht="18.75">
      <c r="A141" s="36" t="s">
        <v>281</v>
      </c>
      <c r="B141" s="37" t="s">
        <v>161</v>
      </c>
      <c r="C141" s="38"/>
    </row>
    <row r="142" spans="1:3" s="39" customFormat="1" ht="18.75">
      <c r="A142" s="36" t="s">
        <v>282</v>
      </c>
      <c r="B142" s="37" t="s">
        <v>167</v>
      </c>
      <c r="C142" s="38"/>
    </row>
    <row r="143" spans="1:3" s="39" customFormat="1" ht="18.75">
      <c r="A143" s="36" t="s">
        <v>283</v>
      </c>
      <c r="B143" s="37" t="s">
        <v>163</v>
      </c>
      <c r="C143" s="38"/>
    </row>
    <row r="144" spans="1:3" s="39" customFormat="1" ht="18.75">
      <c r="A144" s="36" t="s">
        <v>284</v>
      </c>
      <c r="B144" s="37" t="s">
        <v>165</v>
      </c>
      <c r="C144" s="38"/>
    </row>
    <row r="145" spans="1:3" s="39" customFormat="1" ht="18.75">
      <c r="A145" s="36" t="s">
        <v>285</v>
      </c>
      <c r="B145" s="37" t="s">
        <v>286</v>
      </c>
      <c r="C145" s="38"/>
    </row>
    <row r="146" spans="1:3" s="39" customFormat="1" ht="18.75">
      <c r="A146" s="42" t="s">
        <v>287</v>
      </c>
      <c r="B146" s="37" t="s">
        <v>171</v>
      </c>
      <c r="C146" s="38"/>
    </row>
    <row r="147" spans="1:3" s="39" customFormat="1" ht="18.75">
      <c r="A147" s="42" t="s">
        <v>288</v>
      </c>
      <c r="B147" s="37" t="s">
        <v>175</v>
      </c>
      <c r="C147" s="38"/>
    </row>
    <row r="148" spans="1:3" s="39" customFormat="1" ht="18.75">
      <c r="A148" s="36" t="s">
        <v>289</v>
      </c>
      <c r="B148" s="37" t="s">
        <v>179</v>
      </c>
      <c r="C148" s="38"/>
    </row>
    <row r="149" spans="1:3" s="39" customFormat="1" ht="18.75">
      <c r="A149" s="36" t="s">
        <v>290</v>
      </c>
      <c r="B149" s="37" t="s">
        <v>181</v>
      </c>
      <c r="C149" s="38"/>
    </row>
    <row r="150" spans="1:3" s="39" customFormat="1" ht="18.75">
      <c r="A150" s="36" t="s">
        <v>290</v>
      </c>
      <c r="B150" s="37" t="s">
        <v>185</v>
      </c>
      <c r="C150" s="38"/>
    </row>
    <row r="151" spans="1:3" s="39" customFormat="1" ht="18.75">
      <c r="A151" s="36" t="s">
        <v>291</v>
      </c>
      <c r="B151" s="37" t="s">
        <v>187</v>
      </c>
      <c r="C151" s="38"/>
    </row>
    <row r="152" spans="1:3" s="39" customFormat="1" ht="18.75">
      <c r="A152" s="36" t="s">
        <v>292</v>
      </c>
      <c r="B152" s="85" t="s">
        <v>293</v>
      </c>
      <c r="C152" s="86"/>
    </row>
    <row r="153" spans="1:3" s="39" customFormat="1" ht="18.75">
      <c r="A153" s="36" t="s">
        <v>294</v>
      </c>
      <c r="B153" s="37" t="s">
        <v>295</v>
      </c>
      <c r="C153" s="38"/>
    </row>
    <row r="154" spans="1:3" s="39" customFormat="1" ht="18.75">
      <c r="A154" s="36" t="s">
        <v>296</v>
      </c>
      <c r="B154" s="37" t="s">
        <v>297</v>
      </c>
      <c r="C154" s="38"/>
    </row>
    <row r="155" spans="1:3" s="39" customFormat="1" ht="18.75">
      <c r="A155" s="36" t="s">
        <v>298</v>
      </c>
      <c r="B155" s="37" t="s">
        <v>299</v>
      </c>
      <c r="C155" s="38"/>
    </row>
    <row r="156" spans="1:3" s="39" customFormat="1" ht="18.75">
      <c r="A156" s="36" t="s">
        <v>300</v>
      </c>
      <c r="B156" s="37" t="s">
        <v>301</v>
      </c>
      <c r="C156" s="38"/>
    </row>
    <row r="157" spans="1:3" s="39" customFormat="1" ht="18.75">
      <c r="A157" s="36" t="s">
        <v>302</v>
      </c>
      <c r="B157" s="37" t="s">
        <v>303</v>
      </c>
      <c r="C157" s="38"/>
    </row>
    <row r="158" spans="1:3" s="39" customFormat="1" ht="18.75">
      <c r="A158" s="36" t="s">
        <v>304</v>
      </c>
      <c r="B158" s="37" t="s">
        <v>305</v>
      </c>
      <c r="C158" s="38"/>
    </row>
    <row r="159" spans="1:3" s="39" customFormat="1" ht="18.75">
      <c r="A159" s="36" t="s">
        <v>306</v>
      </c>
      <c r="B159" s="37" t="s">
        <v>307</v>
      </c>
      <c r="C159" s="38"/>
    </row>
    <row r="160" spans="1:3" s="39" customFormat="1" ht="18.75">
      <c r="A160" s="36" t="s">
        <v>308</v>
      </c>
      <c r="B160" s="37" t="s">
        <v>309</v>
      </c>
      <c r="C160" s="38"/>
    </row>
    <row r="161" spans="1:3" s="39" customFormat="1" ht="18.75">
      <c r="A161" s="36" t="s">
        <v>310</v>
      </c>
      <c r="B161" s="37" t="s">
        <v>103</v>
      </c>
      <c r="C161" s="38"/>
    </row>
    <row r="162" spans="1:3" s="39" customFormat="1" ht="18"/>
    <row r="163" spans="1:3" s="39" customFormat="1" ht="18.75">
      <c r="B163" s="46"/>
      <c r="C163" s="46"/>
    </row>
    <row r="164" spans="1:3" s="39" customFormat="1" ht="18"/>
    <row r="165" spans="1:3" s="39" customFormat="1" ht="18"/>
    <row r="166" spans="1:3" s="39" customFormat="1" ht="18"/>
    <row r="167" spans="1:3" s="39" customFormat="1" ht="18"/>
    <row r="168" spans="1:3" s="39" customFormat="1" ht="18"/>
    <row r="169" spans="1:3" s="39" customFormat="1" ht="18"/>
    <row r="170" spans="1:3" s="39" customFormat="1" ht="18"/>
    <row r="171" spans="1:3" s="39" customFormat="1" ht="18"/>
    <row r="172" spans="1:3" s="39" customFormat="1" ht="18"/>
    <row r="173" spans="1:3" s="39" customFormat="1" ht="18"/>
    <row r="174" spans="1:3" s="39" customFormat="1" ht="18"/>
    <row r="175" spans="1:3" s="39" customFormat="1" ht="18"/>
    <row r="176" spans="1:3" s="39" customFormat="1" ht="18"/>
    <row r="177" s="39" customFormat="1" ht="18"/>
    <row r="178" s="39" customFormat="1" ht="18"/>
    <row r="179" s="39" customFormat="1" ht="18"/>
    <row r="180" s="39" customFormat="1" ht="18"/>
    <row r="181" s="39" customFormat="1" ht="18"/>
    <row r="182" s="39" customFormat="1" ht="18"/>
    <row r="183" s="39" customFormat="1" ht="18"/>
    <row r="184" s="39" customFormat="1" ht="18"/>
    <row r="185" s="39" customFormat="1" ht="18"/>
    <row r="186" s="39" customFormat="1" ht="18"/>
    <row r="187" s="39" customFormat="1" ht="18"/>
    <row r="188" s="39" customFormat="1" ht="18"/>
    <row r="189" s="39" customFormat="1" ht="18"/>
    <row r="190" s="39" customFormat="1" ht="18"/>
    <row r="191" s="39" customFormat="1" ht="18"/>
    <row r="192" s="39" customFormat="1" ht="18"/>
    <row r="193" s="39" customFormat="1" ht="18"/>
    <row r="194" s="39" customFormat="1" ht="18"/>
    <row r="195" s="39" customFormat="1" ht="18"/>
    <row r="196" s="39" customFormat="1" ht="18"/>
    <row r="197" s="39" customFormat="1" ht="18"/>
    <row r="198" s="39" customFormat="1" ht="18"/>
    <row r="199" s="39" customFormat="1" ht="18"/>
    <row r="200" s="39" customFormat="1" ht="18"/>
    <row r="201" s="39" customFormat="1" ht="18"/>
    <row r="202" s="39" customFormat="1" ht="18"/>
    <row r="203" s="39" customFormat="1" ht="18"/>
    <row r="204" s="39" customFormat="1" ht="18"/>
    <row r="205" s="39" customFormat="1" ht="18"/>
    <row r="206" s="39" customFormat="1" ht="18"/>
    <row r="207" s="39" customFormat="1" ht="18"/>
    <row r="208" s="39" customFormat="1" ht="18"/>
    <row r="209" s="39" customFormat="1" ht="18"/>
    <row r="210" s="39" customFormat="1" ht="18"/>
    <row r="211" s="39" customFormat="1" ht="18"/>
    <row r="212" s="39" customFormat="1" ht="18"/>
    <row r="213" s="39" customFormat="1" ht="18"/>
    <row r="214" s="39" customFormat="1" ht="18"/>
    <row r="215" s="39" customFormat="1" ht="18"/>
    <row r="216" s="39" customFormat="1" ht="18"/>
    <row r="217" s="39" customFormat="1" ht="18"/>
    <row r="218" s="39" customFormat="1" ht="18"/>
    <row r="219" s="39" customFormat="1" ht="18"/>
    <row r="220" s="39" customFormat="1" ht="18"/>
    <row r="221" s="39" customFormat="1" ht="18"/>
    <row r="222" s="39" customFormat="1" ht="18"/>
    <row r="223" s="39" customFormat="1" ht="18"/>
    <row r="224" s="39" customFormat="1" ht="18"/>
    <row r="225" s="39" customFormat="1" ht="18"/>
    <row r="226" s="39" customFormat="1" ht="18"/>
    <row r="227" s="39" customFormat="1" ht="18"/>
    <row r="228" s="39" customFormat="1" ht="18"/>
    <row r="229" s="39" customFormat="1" ht="18"/>
    <row r="230" s="39" customFormat="1" ht="18"/>
    <row r="231" s="39" customFormat="1" ht="18"/>
    <row r="232" s="39" customFormat="1" ht="18"/>
    <row r="233" s="39" customFormat="1" ht="18"/>
    <row r="234" s="39" customFormat="1" ht="18"/>
    <row r="235" s="39" customFormat="1" ht="18"/>
    <row r="236" s="39" customFormat="1" ht="18"/>
    <row r="237" s="39" customFormat="1" ht="18"/>
    <row r="238" s="39" customFormat="1" ht="18"/>
    <row r="239" s="39" customFormat="1" ht="18"/>
    <row r="240" s="39" customFormat="1" ht="18"/>
    <row r="241" s="39" customFormat="1" ht="18"/>
    <row r="242" s="39" customFormat="1" ht="18"/>
    <row r="243" s="39" customFormat="1" ht="18"/>
    <row r="244" s="39" customFormat="1" ht="18"/>
    <row r="245" s="39" customFormat="1" ht="18"/>
    <row r="246" s="39" customFormat="1" ht="18"/>
    <row r="247" s="39" customFormat="1" ht="18"/>
    <row r="248" s="39" customFormat="1" ht="18"/>
    <row r="249" s="39" customFormat="1" ht="18"/>
    <row r="250" s="39" customFormat="1" ht="18"/>
    <row r="251" s="39" customFormat="1" ht="18"/>
    <row r="252" s="39" customFormat="1" ht="18"/>
    <row r="253" s="39" customFormat="1" ht="18"/>
    <row r="254" s="39" customFormat="1" ht="18"/>
    <row r="255" s="39" customFormat="1" ht="18"/>
    <row r="256" s="39" customFormat="1" ht="18"/>
    <row r="257" s="39" customFormat="1" ht="18"/>
    <row r="258" s="39" customFormat="1" ht="18"/>
    <row r="259" s="39" customFormat="1" ht="18"/>
    <row r="260" s="39" customFormat="1" ht="18"/>
    <row r="261" s="39" customFormat="1" ht="18"/>
    <row r="262" s="39" customFormat="1" ht="18"/>
    <row r="263" s="39" customFormat="1" ht="18"/>
    <row r="264" s="39" customFormat="1" ht="18"/>
    <row r="265" s="39" customFormat="1" ht="18"/>
    <row r="266" s="39" customFormat="1" ht="18"/>
    <row r="267" s="39" customFormat="1" ht="18"/>
    <row r="268" s="39" customFormat="1" ht="18"/>
    <row r="269" s="39" customFormat="1" ht="18"/>
    <row r="270" s="39" customFormat="1" ht="18"/>
    <row r="271" s="39" customFormat="1" ht="18"/>
    <row r="272" s="39" customFormat="1" ht="18"/>
    <row r="273" s="39" customFormat="1" ht="18"/>
    <row r="274" s="39" customFormat="1" ht="18"/>
    <row r="275" s="39" customFormat="1" ht="18"/>
    <row r="276" s="39" customFormat="1" ht="18"/>
    <row r="277" s="39" customFormat="1" ht="18"/>
    <row r="278" s="39" customFormat="1" ht="18"/>
    <row r="279" s="39" customFormat="1" ht="18"/>
    <row r="280" s="39" customFormat="1" ht="18"/>
    <row r="281" s="39" customFormat="1" ht="18"/>
    <row r="282" s="39" customFormat="1" ht="18"/>
    <row r="283" s="39" customFormat="1" ht="18"/>
    <row r="284" s="39" customFormat="1" ht="18"/>
    <row r="285" s="39" customFormat="1" ht="18"/>
    <row r="286" s="39" customFormat="1" ht="18"/>
    <row r="287" s="39" customFormat="1" ht="18"/>
    <row r="288" s="39" customFormat="1" ht="18"/>
    <row r="289" s="39" customFormat="1" ht="18"/>
    <row r="290" s="39" customFormat="1" ht="18"/>
    <row r="291" s="39" customFormat="1" ht="18"/>
    <row r="292" s="39" customFormat="1" ht="18"/>
    <row r="293" s="39" customFormat="1" ht="18"/>
    <row r="294" s="39" customFormat="1" ht="18"/>
    <row r="295" s="39" customFormat="1" ht="18"/>
    <row r="296" s="39" customFormat="1" ht="18"/>
    <row r="297" s="39" customFormat="1" ht="18"/>
    <row r="298" s="39" customFormat="1" ht="18"/>
    <row r="299" s="39" customFormat="1" ht="18"/>
    <row r="300" s="39" customFormat="1" ht="18"/>
    <row r="301" s="39" customFormat="1" ht="18"/>
    <row r="302" s="39" customFormat="1" ht="18"/>
    <row r="303" s="39" customFormat="1" ht="18"/>
    <row r="304" s="39" customFormat="1" ht="18"/>
    <row r="305" s="39" customFormat="1" ht="18"/>
    <row r="306" s="39" customFormat="1" ht="18"/>
    <row r="307" s="39" customFormat="1" ht="18"/>
    <row r="308" s="39" customFormat="1" ht="18"/>
    <row r="309" s="39" customFormat="1" ht="18"/>
    <row r="310" s="39" customFormat="1" ht="18"/>
    <row r="311" s="39" customFormat="1" ht="18"/>
    <row r="312" s="39" customFormat="1" ht="18"/>
    <row r="313" s="39" customFormat="1" ht="18"/>
    <row r="314" s="39" customFormat="1" ht="18"/>
    <row r="315" s="39" customFormat="1" ht="18"/>
    <row r="316" s="39" customFormat="1" ht="18"/>
    <row r="317" s="39" customFormat="1" ht="18"/>
    <row r="318" s="39" customFormat="1" ht="18"/>
    <row r="319" s="39" customFormat="1" ht="18"/>
  </sheetData>
  <mergeCells count="6">
    <mergeCell ref="B118:C118"/>
    <mergeCell ref="B129:C129"/>
    <mergeCell ref="B152:C152"/>
    <mergeCell ref="A6:C6"/>
    <mergeCell ref="A7:C7"/>
    <mergeCell ref="A8:C8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№2,3</vt:lpstr>
      <vt:lpstr>№5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2019-03-15T07:31:14Z</dcterms:modified>
</cp:coreProperties>
</file>